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Les 10 domaines" sheetId="2" state="visible" r:id="rId4"/>
    <sheet name="Itinéraire J1-J2-J3" sheetId="3" state="visible" r:id="rId5"/>
    <sheet name="Fiches de dégustation" sheetId="4" state="visible" r:id="rId6"/>
    <sheet name="Budget vins" sheetId="5" state="visible" r:id="rId7"/>
    <sheet name="Cave à constituer" sheetId="6" state="visible" r:id="rId8"/>
    <sheet name="Aller plus loin" sheetId="7" state="visible" r:id="rId9"/>
  </sheets>
  <definedNames>
    <definedName function="false" hidden="true" localSheetId="1" name="_xlnm._FilterDatabase" vbProcedure="false">'Les 10 domaines'!$A$4:$I$14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<sst xmlns="http://schemas.openxmlformats.org/spreadsheetml/2006/main" count="202" uniqueCount="166">
  <si>
    <t xml:space="preserve">🍷 Carnet de dégustation œnologique</t>
  </si>
  <si>
    <t xml:space="preserve">Tableur compagnon de l'e-book n°4 Casa Sauvage</t>
  </si>
  <si>
    <t xml:space="preserve">Comment utiliser ce fichier</t>
  </si>
  <si>
    <t xml:space="preserve">1.</t>
  </si>
  <si>
    <t xml:space="preserve">Onglet "Les 10 domaines" : la sélection, vos notes par domaine.</t>
  </si>
  <si>
    <t xml:space="preserve">2.</t>
  </si>
  <si>
    <t xml:space="preserve">Onglet "Itinéraire J1-J2-J3" : votre planning heure par heure.</t>
  </si>
  <si>
    <t xml:space="preserve">3.</t>
  </si>
  <si>
    <t xml:space="preserve">Onglet "Fiches de dégustation" : 1 ligne par vin (visuel, olfactif, gustatif, note).</t>
  </si>
  <si>
    <t xml:space="preserve">4.</t>
  </si>
  <si>
    <t xml:space="preserve">Onglet "Budget vins" : suivi de tous vos achats, prix moyen, top 3.</t>
  </si>
  <si>
    <t xml:space="preserve">5.</t>
  </si>
  <si>
    <t xml:space="preserve">Onglet "Cave à constituer" : où ranger chaque bouteille, quand l'ouvrir.</t>
  </si>
  <si>
    <t xml:space="preserve">Astuce</t>
  </si>
  <si>
    <t xml:space="preserve">→ Le score d'un vin (sur 20) se calcule auto à partir des notes visuel/nez/bouche.</t>
  </si>
  <si>
    <t xml:space="preserve">🌲 Casa Sauvage · Cazouls-les-Béziers (34) · casasauvage34@gmail.com</t>
  </si>
  <si>
    <t xml:space="preserve">Les 10 domaines sélectionnés</t>
  </si>
  <si>
    <t xml:space="preserve">Contacts à vérifier auprès du domaine — ce guide donne la sélection.</t>
  </si>
  <si>
    <t xml:space="preserve">N°</t>
  </si>
  <si>
    <t xml:space="preserve">Domaine</t>
  </si>
  <si>
    <t xml:space="preserve">Lieu</t>
  </si>
  <si>
    <t xml:space="preserve">Cépages</t>
  </si>
  <si>
    <t xml:space="preserve">Signature</t>
  </si>
  <si>
    <t xml:space="preserve">Comment réserver</t>
  </si>
  <si>
    <t xml:space="preserve">Tél / Mail</t>
  </si>
  <si>
    <t xml:space="preserve">Date prévue</t>
  </si>
  <si>
    <t xml:space="preserve">Visité ?</t>
  </si>
  <si>
    <t xml:space="preserve">📊 STATS</t>
  </si>
  <si>
    <t xml:space="preserve">Domaine de Mus</t>
  </si>
  <si>
    <t xml:space="preserve">Saint-Geniès-de-Fontedit</t>
  </si>
  <si>
    <t xml:space="preserve">Syrah, Grenache, Carignan</t>
  </si>
  <si>
    <t xml:space="preserve">Cuvée Le Vent du Nord (bio)</t>
  </si>
  <si>
    <t xml:space="preserve">Téléphone, accueil par le vigneron, créneaux limités</t>
  </si>
  <si>
    <t xml:space="preserve">Total domaines</t>
  </si>
  <si>
    <t xml:space="preserve">Domaine de Coussergues</t>
  </si>
  <si>
    <t xml:space="preserve">Montblanc</t>
  </si>
  <si>
    <t xml:space="preserve">Chardonnay, Sauvignon, Viognier, Syrah</t>
  </si>
  <si>
    <t xml:space="preserve">Pays d'Oc, gamme Réserve</t>
  </si>
  <si>
    <t xml:space="preserve">Caveau ouvert tous les jours, sans rendez-vous</t>
  </si>
  <si>
    <t xml:space="preserve">Visités</t>
  </si>
  <si>
    <t xml:space="preserve">Mas de Cynanque</t>
  </si>
  <si>
    <t xml:space="preserve">Cessenon-sur-Orb</t>
  </si>
  <si>
    <t xml:space="preserve">Syrah, Mourvèdre, Grenache</t>
  </si>
  <si>
    <t xml:space="preserve">Aoc Saint-Chinian, cuvée parcellaire</t>
  </si>
  <si>
    <t xml:space="preserve">Visite + dégustation sur RDV, accueil français/anglais</t>
  </si>
  <si>
    <t xml:space="preserve">À visiter</t>
  </si>
  <si>
    <t xml:space="preserve">Château de Perdiguier</t>
  </si>
  <si>
    <t xml:space="preserve">Lattes</t>
  </si>
  <si>
    <t xml:space="preserve">Carignan, Cinsault, Syrah, Grenache</t>
  </si>
  <si>
    <t xml:space="preserve">Cuvée Le Privilège</t>
  </si>
  <si>
    <t xml:space="preserve">Visite guidée château + caves, réserver</t>
  </si>
  <si>
    <t xml:space="preserve">Domaine La Croix Belle</t>
  </si>
  <si>
    <t xml:space="preserve">Puissalicon</t>
  </si>
  <si>
    <t xml:space="preserve">13 cépages dont Sauvignon, Viognier, Syrah</t>
  </si>
  <si>
    <t xml:space="preserve">No 7, assemblage de 7 cépages</t>
  </si>
  <si>
    <t xml:space="preserve">Caveau ouvert du lundi au samedi, visite sur RDV</t>
  </si>
  <si>
    <t xml:space="preserve">Château La Liquière</t>
  </si>
  <si>
    <t xml:space="preserve">Cabrerolles (Faugères)</t>
  </si>
  <si>
    <t xml:space="preserve">Carignan, Grenache, Syrah, Mourvèdre</t>
  </si>
  <si>
    <t xml:space="preserve">Cistus, Nos Racines (vieilles vignes)</t>
  </si>
  <si>
    <t xml:space="preserve">Caveau ouvert tous les jours, dégustation sans RDV</t>
  </si>
  <si>
    <t xml:space="preserve">Domaine Léon Barral</t>
  </si>
  <si>
    <t xml:space="preserve">Lenthéric (Faugères)</t>
  </si>
  <si>
    <t xml:space="preserve">Carignan, Grenache, Mourvèdre</t>
  </si>
  <si>
    <t xml:space="preserve">Faugères Tradition, Jadis</t>
  </si>
  <si>
    <t xml:space="preserve">Strict — uniquement sur RDV, visite confidentielle</t>
  </si>
  <si>
    <t xml:space="preserve">Mas Champart</t>
  </si>
  <si>
    <t xml:space="preserve">Saint-Chinian</t>
  </si>
  <si>
    <t xml:space="preserve">Mourvèdre, Syrah, Grenache, Cinsault</t>
  </si>
  <si>
    <t xml:space="preserve">Causse du Bousquet</t>
  </si>
  <si>
    <t xml:space="preserve">RDV par mail, accueil par les vignerons</t>
  </si>
  <si>
    <t xml:space="preserve">Domaine Ollier-Taillefer</t>
  </si>
  <si>
    <t xml:space="preserve">Fos (Faugères)</t>
  </si>
  <si>
    <t xml:space="preserve">Carignan, Syrah, Grenache, Mourvèdre</t>
  </si>
  <si>
    <t xml:space="preserve">Castel Fossibus</t>
  </si>
  <si>
    <t xml:space="preserve">Caveau ouvert, visite et dégustation</t>
  </si>
  <si>
    <t xml:space="preserve">Domaine de la Madura</t>
  </si>
  <si>
    <t xml:space="preserve">Syrah, Mourvèdre, Grenache, Carignan</t>
  </si>
  <si>
    <t xml:space="preserve">Classic, Grand Vin</t>
  </si>
  <si>
    <t xml:space="preserve">RDV souhaité, accueil par le vigneron</t>
  </si>
  <si>
    <t xml:space="preserve">Itinéraire de week-end</t>
  </si>
  <si>
    <t xml:space="preserve">Planning détaillé — alterner domaines, repas, retours villa.</t>
  </si>
  <si>
    <t xml:space="preserve">Jour</t>
  </si>
  <si>
    <t xml:space="preserve">Heure</t>
  </si>
  <si>
    <t xml:space="preserve">Lieu / Activité</t>
  </si>
  <si>
    <t xml:space="preserve">Type</t>
  </si>
  <si>
    <t xml:space="preserve">Durée</t>
  </si>
  <si>
    <t xml:space="preserve">Conducteur sobre</t>
  </si>
  <si>
    <t xml:space="preserve">Notes</t>
  </si>
  <si>
    <t xml:space="preserve">J1 - Samedi</t>
  </si>
  <si>
    <t xml:space="preserve">10h00</t>
  </si>
  <si>
    <t xml:space="preserve">Visite + dégustation</t>
  </si>
  <si>
    <t xml:space="preserve">1h30</t>
  </si>
  <si>
    <t xml:space="preserve">Personne A</t>
  </si>
  <si>
    <t xml:space="preserve">Caveau ouvert</t>
  </si>
  <si>
    <t xml:space="preserve">12h30</t>
  </si>
  <si>
    <t xml:space="preserve">Déjeuner Le Pressoir d'Argent (Béziers)</t>
  </si>
  <si>
    <t xml:space="preserve">Repas</t>
  </si>
  <si>
    <t xml:space="preserve">—</t>
  </si>
  <si>
    <t xml:space="preserve">Réserver</t>
  </si>
  <si>
    <t xml:space="preserve">15h30</t>
  </si>
  <si>
    <t xml:space="preserve">18h00</t>
  </si>
  <si>
    <t xml:space="preserve">Retour villa, piscine</t>
  </si>
  <si>
    <t xml:space="preserve">Détente</t>
  </si>
  <si>
    <t xml:space="preserve">Détente avant dîner</t>
  </si>
  <si>
    <t xml:space="preserve">20h00</t>
  </si>
  <si>
    <t xml:space="preserve">Dîner à la villa, dégustation comparée</t>
  </si>
  <si>
    <t xml:space="preserve">2h</t>
  </si>
  <si>
    <t xml:space="preserve">Ouvrir 5 vins du jour</t>
  </si>
  <si>
    <t xml:space="preserve">J2 - Dimanche</t>
  </si>
  <si>
    <t xml:space="preserve">10h30</t>
  </si>
  <si>
    <t xml:space="preserve">Mas de Cynanque (Saint-Chinian)</t>
  </si>
  <si>
    <t xml:space="preserve">Visite</t>
  </si>
  <si>
    <t xml:space="preserve">Personne B</t>
  </si>
  <si>
    <t xml:space="preserve">RDV pris</t>
  </si>
  <si>
    <t xml:space="preserve">Déjeuner village Saint-Chinian</t>
  </si>
  <si>
    <t xml:space="preserve">15h00</t>
  </si>
  <si>
    <t xml:space="preserve">Retour villa, jacuzzi</t>
  </si>
  <si>
    <t xml:space="preserve">Fiches de dégustation</t>
  </si>
  <si>
    <t xml:space="preserve">1 ligne par vin — la note globale /20 se calcule automatiquement.</t>
  </si>
  <si>
    <t xml:space="preserve">Vin (cuvée)</t>
  </si>
  <si>
    <t xml:space="preserve">Millésime</t>
  </si>
  <si>
    <t xml:space="preserve">Couleur</t>
  </si>
  <si>
    <t xml:space="preserve">Visuel /5</t>
  </si>
  <si>
    <t xml:space="preserve">Nez /5</t>
  </si>
  <si>
    <t xml:space="preserve">Bouche /10</t>
  </si>
  <si>
    <t xml:space="preserve">Note /20</t>
  </si>
  <si>
    <t xml:space="preserve">Garde (années)</t>
  </si>
  <si>
    <t xml:space="preserve">Commentaire</t>
  </si>
  <si>
    <t xml:space="preserve">📊 RÉCAP</t>
  </si>
  <si>
    <t xml:space="preserve">Vins dégustés</t>
  </si>
  <si>
    <t xml:space="preserve">Note moyenne /20</t>
  </si>
  <si>
    <t xml:space="preserve">Top score</t>
  </si>
  <si>
    <t xml:space="preserve">Budget vins achetés</t>
  </si>
  <si>
    <t xml:space="preserve">Suivi des achats domaine par domaine.</t>
  </si>
  <si>
    <t xml:space="preserve">Cuvée</t>
  </si>
  <si>
    <t xml:space="preserve">Nb bouteilles</t>
  </si>
  <si>
    <t xml:space="preserve">Prix unitaire (€)</t>
  </si>
  <si>
    <t xml:space="preserve">Total (€)</t>
  </si>
  <si>
    <t xml:space="preserve">Date achat</t>
  </si>
  <si>
    <t xml:space="preserve">TOTAL</t>
  </si>
  <si>
    <t xml:space="preserve">Prix moyen / bouteille</t>
  </si>
  <si>
    <t xml:space="preserve">Cave à constituer (suivi)</t>
  </si>
  <si>
    <t xml:space="preserve">Suivez votre cave maison après votre week-end : où, quand, avec quoi.</t>
  </si>
  <si>
    <t xml:space="preserve">Vin</t>
  </si>
  <si>
    <t xml:space="preserve">Emplacement</t>
  </si>
  <si>
    <t xml:space="preserve">À ouvrir avant</t>
  </si>
  <si>
    <t xml:space="preserve">Accord recommandé</t>
  </si>
  <si>
    <t xml:space="preserve">Statut</t>
  </si>
  <si>
    <t xml:space="preserve">Aller plus loin avec Casa Sauvage</t>
  </si>
  <si>
    <t xml:space="preserve">🍷 Casa Sauvage est implantée au cœur du Languedoc viticole.</t>
  </si>
  <si>
    <t xml:space="preserve">Depuis la villa :</t>
  </si>
  <si>
    <t xml:space="preserve">  · Domaine de Mus : 25 min (le plus proche)</t>
  </si>
  <si>
    <t xml:space="preserve">  · Mas de Cynanque (Saint-Chinian) : 15 min</t>
  </si>
  <si>
    <t xml:space="preserve">  · Château La Liquière (Faugères) : 25 min</t>
  </si>
  <si>
    <t xml:space="preserve">  · Mas Champart, Madura (Saint-Chinian) : 20 min</t>
  </si>
  <si>
    <t xml:space="preserve">  · Centre œnologique Pinet (Picpoul) : 35 min</t>
  </si>
  <si>
    <t xml:space="preserve">Idéal pour un week-end œnologique :</t>
  </si>
  <si>
    <t xml:space="preserve">  · 2 cuisines équipées pour préparer vos accords mets-vins</t>
  </si>
  <si>
    <t xml:space="preserve">  · Grande table conviviale (jusqu'à 18 couverts)</t>
  </si>
  <si>
    <t xml:space="preserve">  · Verres, carafes disponibles (vérifier nb avec la conciergerie)</t>
  </si>
  <si>
    <t xml:space="preserve">  · Cave fraîche pour stocker vos achats</t>
  </si>
  <si>
    <t xml:space="preserve">  · Aucun voisinage : dégustations tardives possibles</t>
  </si>
  <si>
    <t xml:space="preserve">📧  casasauvage34@gmail.com</t>
  </si>
  <si>
    <t xml:space="preserve">📍  Les Castels de Réals · 34370 Cazouls-les-Béziers (Hérault)</t>
  </si>
  <si>
    <t xml:space="preserve">💚  Devis personnalisé sous 24h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</si>
</sst>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#,##0.00&quot; €&quot;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3E2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2D3E2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D3E2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D3E2F"/>
        <bgColor rgb="FF333300"/>
      </patternFill>
    </fill>
    <fill>
      <patternFill patternType="solid">
        <fgColor rgb="FFFFF7D6"/>
        <bgColor rgb="FFF7F2E8"/>
      </patternFill>
    </fill>
    <fill>
      <patternFill patternType="solid">
        <fgColor rgb="FFE8DDC9"/>
        <bgColor rgb="FFD4D0C8"/>
      </patternFill>
    </fill>
    <fill>
      <patternFill patternType="solid">
        <fgColor rgb="FFF7F2E8"/>
        <bgColor rgb="FFFFF7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2D3E2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7D6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7D6"/>
      <rgbColor rgb="FFF7F2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DDC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3E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5" t="s">
        <v>6</v>
      </c>
    </row>
    <row r="8" customFormat="false" ht="15" hidden="false" customHeight="false" outlineLevel="0" collapsed="false">
      <c r="A8" s="4" t="s">
        <v>7</v>
      </c>
      <c r="B8" s="5" t="s">
        <v>8</v>
      </c>
    </row>
    <row r="9" customFormat="false" ht="15" hidden="false" customHeight="false" outlineLevel="0" collapsed="false">
      <c r="A9" s="4" t="s">
        <v>9</v>
      </c>
      <c r="B9" s="5" t="s">
        <v>10</v>
      </c>
    </row>
    <row r="10" customFormat="false" ht="15" hidden="false" customHeight="false" outlineLevel="0" collapsed="false">
      <c r="A10" s="4" t="s">
        <v>11</v>
      </c>
      <c r="B10" s="5" t="s">
        <v>12</v>
      </c>
    </row>
    <row r="11" customFormat="false" ht="15" hidden="false" customHeight="false" outlineLevel="0" collapsed="false">
      <c r="A11" s="4"/>
      <c r="B11" s="5"/>
    </row>
    <row r="12" customFormat="false" ht="15" hidden="false" customHeight="false" outlineLevel="0" collapsed="false">
      <c r="A12" s="4" t="s">
        <v>13</v>
      </c>
      <c r="B12" s="5" t="s">
        <v>14</v>
      </c>
    </row>
    <row r="14" customFormat="false" ht="15" hidden="false" customHeight="false" outlineLevel="0" collapsed="false">
      <c r="A14" s="6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4" min="4" style="0" width="28"/>
    <col collapsed="false" customWidth="true" hidden="false" outlineLevel="0" max="5" min="5" style="0" width="30"/>
    <col collapsed="false" customWidth="true" hidden="false" outlineLevel="0" max="6" min="6" style="0" width="32"/>
    <col collapsed="false" customWidth="true" hidden="false" outlineLevel="0" max="7" min="7" style="0" width="18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0" min="10" style="0" width="2"/>
    <col collapsed="false" customWidth="true" hidden="false" outlineLevel="0" max="11" min="11" style="0" width="16"/>
    <col collapsed="false" customWidth="true" hidden="false" outlineLevel="0" max="12" min="12" style="0" width="10"/>
  </cols>
  <sheetData>
    <row r="1" customFormat="false" ht="19.7" hidden="false" customHeight="false" outlineLevel="0" collapsed="false">
      <c r="A1" s="1" t="s">
        <v>16</v>
      </c>
    </row>
    <row r="2" customFormat="false" ht="15" hidden="false" customHeight="false" outlineLevel="0" collapsed="false">
      <c r="A2" s="2" t="s">
        <v>17</v>
      </c>
    </row>
    <row r="4" customFormat="false" ht="26.85" hidden="false" customHeight="false" outlineLevel="0" collapsed="false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K4" s="3" t="s">
        <v>27</v>
      </c>
    </row>
    <row r="5" customFormat="false" ht="36" hidden="false" customHeight="true" outlineLevel="0" collapsed="false">
      <c r="A5" s="8" t="n">
        <v>1</v>
      </c>
      <c r="B5" s="9" t="s">
        <v>28</v>
      </c>
      <c r="C5" s="9" t="s">
        <v>29</v>
      </c>
      <c r="D5" s="9" t="s">
        <v>30</v>
      </c>
      <c r="E5" s="9" t="s">
        <v>31</v>
      </c>
      <c r="F5" s="9" t="s">
        <v>32</v>
      </c>
      <c r="G5" s="10"/>
      <c r="H5" s="10"/>
      <c r="I5" s="10"/>
      <c r="J5" s="11" t="s">
        <v>33</v>
      </c>
      <c r="K5" s="12" t="n">
        <f aca="false">10</f>
        <v>10</v>
      </c>
    </row>
    <row r="6" customFormat="false" ht="36" hidden="false" customHeight="true" outlineLevel="0" collapsed="false">
      <c r="A6" s="8" t="n">
        <v>2</v>
      </c>
      <c r="B6" s="9" t="s">
        <v>34</v>
      </c>
      <c r="C6" s="9" t="s">
        <v>35</v>
      </c>
      <c r="D6" s="9" t="s">
        <v>36</v>
      </c>
      <c r="E6" s="9" t="s">
        <v>37</v>
      </c>
      <c r="F6" s="9" t="s">
        <v>38</v>
      </c>
      <c r="G6" s="10"/>
      <c r="H6" s="10"/>
      <c r="I6" s="10"/>
      <c r="J6" s="11" t="s">
        <v>39</v>
      </c>
      <c r="K6" s="12" t="n">
        <f aca="false">COUNTIF(I5:I14,"✅")</f>
        <v>0</v>
      </c>
    </row>
    <row r="7" customFormat="false" ht="36" hidden="false" customHeight="true" outlineLevel="0" collapsed="false">
      <c r="A7" s="8" t="n">
        <v>3</v>
      </c>
      <c r="B7" s="9" t="s">
        <v>40</v>
      </c>
      <c r="C7" s="9" t="s">
        <v>41</v>
      </c>
      <c r="D7" s="9" t="s">
        <v>42</v>
      </c>
      <c r="E7" s="9" t="s">
        <v>43</v>
      </c>
      <c r="F7" s="9" t="s">
        <v>44</v>
      </c>
      <c r="G7" s="10"/>
      <c r="H7" s="10"/>
      <c r="I7" s="10"/>
      <c r="J7" s="11" t="s">
        <v>45</v>
      </c>
      <c r="K7" s="12" t="n">
        <f aca="false">10-K6</f>
        <v>10</v>
      </c>
    </row>
    <row r="8" customFormat="false" ht="36" hidden="false" customHeight="true" outlineLevel="0" collapsed="false">
      <c r="A8" s="8" t="n">
        <v>4</v>
      </c>
      <c r="B8" s="9" t="s">
        <v>46</v>
      </c>
      <c r="C8" s="9" t="s">
        <v>47</v>
      </c>
      <c r="D8" s="9" t="s">
        <v>48</v>
      </c>
      <c r="E8" s="9" t="s">
        <v>49</v>
      </c>
      <c r="F8" s="9" t="s">
        <v>50</v>
      </c>
      <c r="G8" s="10"/>
      <c r="H8" s="10"/>
      <c r="I8" s="10"/>
    </row>
    <row r="9" customFormat="false" ht="36" hidden="false" customHeight="true" outlineLevel="0" collapsed="false">
      <c r="A9" s="8" t="n">
        <v>5</v>
      </c>
      <c r="B9" s="9" t="s">
        <v>51</v>
      </c>
      <c r="C9" s="9" t="s">
        <v>52</v>
      </c>
      <c r="D9" s="9" t="s">
        <v>53</v>
      </c>
      <c r="E9" s="9" t="s">
        <v>54</v>
      </c>
      <c r="F9" s="9" t="s">
        <v>55</v>
      </c>
      <c r="G9" s="10"/>
      <c r="H9" s="10"/>
      <c r="I9" s="10"/>
    </row>
    <row r="10" customFormat="false" ht="36" hidden="false" customHeight="true" outlineLevel="0" collapsed="false">
      <c r="A10" s="8" t="n">
        <v>6</v>
      </c>
      <c r="B10" s="9" t="s">
        <v>56</v>
      </c>
      <c r="C10" s="9" t="s">
        <v>57</v>
      </c>
      <c r="D10" s="9" t="s">
        <v>58</v>
      </c>
      <c r="E10" s="9" t="s">
        <v>59</v>
      </c>
      <c r="F10" s="9" t="s">
        <v>60</v>
      </c>
      <c r="G10" s="10"/>
      <c r="H10" s="10"/>
      <c r="I10" s="10"/>
    </row>
    <row r="11" customFormat="false" ht="36" hidden="false" customHeight="true" outlineLevel="0" collapsed="false">
      <c r="A11" s="8" t="n">
        <v>7</v>
      </c>
      <c r="B11" s="9" t="s">
        <v>61</v>
      </c>
      <c r="C11" s="9" t="s">
        <v>62</v>
      </c>
      <c r="D11" s="9" t="s">
        <v>63</v>
      </c>
      <c r="E11" s="9" t="s">
        <v>64</v>
      </c>
      <c r="F11" s="9" t="s">
        <v>65</v>
      </c>
      <c r="G11" s="10"/>
      <c r="H11" s="10"/>
      <c r="I11" s="10"/>
    </row>
    <row r="12" customFormat="false" ht="36" hidden="false" customHeight="true" outlineLevel="0" collapsed="false">
      <c r="A12" s="8" t="n">
        <v>8</v>
      </c>
      <c r="B12" s="9" t="s">
        <v>66</v>
      </c>
      <c r="C12" s="9" t="s">
        <v>67</v>
      </c>
      <c r="D12" s="9" t="s">
        <v>68</v>
      </c>
      <c r="E12" s="9" t="s">
        <v>69</v>
      </c>
      <c r="F12" s="9" t="s">
        <v>70</v>
      </c>
      <c r="G12" s="10"/>
      <c r="H12" s="10"/>
      <c r="I12" s="10"/>
    </row>
    <row r="13" customFormat="false" ht="36" hidden="false" customHeight="true" outlineLevel="0" collapsed="false">
      <c r="A13" s="8" t="n">
        <v>9</v>
      </c>
      <c r="B13" s="9" t="s">
        <v>71</v>
      </c>
      <c r="C13" s="9" t="s">
        <v>72</v>
      </c>
      <c r="D13" s="9" t="s">
        <v>73</v>
      </c>
      <c r="E13" s="9" t="s">
        <v>74</v>
      </c>
      <c r="F13" s="9" t="s">
        <v>75</v>
      </c>
      <c r="G13" s="10"/>
      <c r="H13" s="10"/>
      <c r="I13" s="10"/>
    </row>
    <row r="14" customFormat="false" ht="36" hidden="false" customHeight="true" outlineLevel="0" collapsed="false">
      <c r="A14" s="8" t="n">
        <v>10</v>
      </c>
      <c r="B14" s="9" t="s">
        <v>76</v>
      </c>
      <c r="C14" s="9" t="s">
        <v>67</v>
      </c>
      <c r="D14" s="9" t="s">
        <v>77</v>
      </c>
      <c r="E14" s="9" t="s">
        <v>78</v>
      </c>
      <c r="F14" s="9" t="s">
        <v>79</v>
      </c>
      <c r="G14" s="10"/>
      <c r="H14" s="10"/>
      <c r="I14" s="10"/>
    </row>
  </sheetData>
  <autoFilter ref="A4:I14"/>
  <dataValidations count="1">
    <dataValidation allowBlank="true" errorStyle="stop" operator="between" showDropDown="false" showErrorMessage="false" showInputMessage="false" sqref="I5:I14" type="list">
      <formula1>"✅,❌,"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"/>
    <col collapsed="false" customWidth="true" hidden="false" outlineLevel="0" max="3" min="3" style="0" width="35"/>
    <col collapsed="false" customWidth="true" hidden="false" outlineLevel="0" max="4" min="4" style="0" width="18"/>
    <col collapsed="false" customWidth="true" hidden="false" outlineLevel="0" max="5" min="5" style="0" width="10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19.7" hidden="false" customHeight="false" outlineLevel="0" collapsed="false">
      <c r="A1" s="1" t="s">
        <v>80</v>
      </c>
    </row>
    <row r="2" customFormat="false" ht="15" hidden="false" customHeight="false" outlineLevel="0" collapsed="false">
      <c r="A2" s="2" t="s">
        <v>81</v>
      </c>
    </row>
    <row r="4" customFormat="false" ht="26.85" hidden="false" customHeight="false" outlineLevel="0" collapsed="false">
      <c r="A4" s="7" t="s">
        <v>82</v>
      </c>
      <c r="B4" s="7" t="s">
        <v>83</v>
      </c>
      <c r="C4" s="7" t="s">
        <v>84</v>
      </c>
      <c r="D4" s="7" t="s">
        <v>85</v>
      </c>
      <c r="E4" s="7" t="s">
        <v>86</v>
      </c>
      <c r="F4" s="7" t="s">
        <v>87</v>
      </c>
      <c r="G4" s="7" t="s">
        <v>88</v>
      </c>
    </row>
    <row r="5" customFormat="false" ht="15" hidden="false" customHeight="false" outlineLevel="0" collapsed="false">
      <c r="A5" s="13" t="s">
        <v>89</v>
      </c>
      <c r="B5" s="13" t="s">
        <v>90</v>
      </c>
      <c r="C5" s="13" t="s">
        <v>34</v>
      </c>
      <c r="D5" s="13" t="s">
        <v>91</v>
      </c>
      <c r="E5" s="13" t="s">
        <v>92</v>
      </c>
      <c r="F5" s="13" t="s">
        <v>93</v>
      </c>
      <c r="G5" s="13" t="s">
        <v>94</v>
      </c>
    </row>
    <row r="6" customFormat="false" ht="15" hidden="false" customHeight="false" outlineLevel="0" collapsed="false">
      <c r="A6" s="13" t="s">
        <v>89</v>
      </c>
      <c r="B6" s="13" t="s">
        <v>95</v>
      </c>
      <c r="C6" s="13" t="s">
        <v>96</v>
      </c>
      <c r="D6" s="13" t="s">
        <v>97</v>
      </c>
      <c r="E6" s="13" t="s">
        <v>92</v>
      </c>
      <c r="F6" s="13" t="s">
        <v>98</v>
      </c>
      <c r="G6" s="13" t="s">
        <v>99</v>
      </c>
    </row>
    <row r="7" customFormat="false" ht="15" hidden="false" customHeight="false" outlineLevel="0" collapsed="false">
      <c r="A7" s="13" t="s">
        <v>89</v>
      </c>
      <c r="B7" s="13" t="s">
        <v>100</v>
      </c>
      <c r="C7" s="13" t="s">
        <v>51</v>
      </c>
      <c r="D7" s="13" t="s">
        <v>91</v>
      </c>
      <c r="E7" s="13" t="s">
        <v>92</v>
      </c>
      <c r="F7" s="13" t="s">
        <v>93</v>
      </c>
      <c r="G7" s="13"/>
    </row>
    <row r="8" customFormat="false" ht="15" hidden="false" customHeight="false" outlineLevel="0" collapsed="false">
      <c r="A8" s="13" t="s">
        <v>89</v>
      </c>
      <c r="B8" s="13" t="s">
        <v>101</v>
      </c>
      <c r="C8" s="13" t="s">
        <v>102</v>
      </c>
      <c r="D8" s="13" t="s">
        <v>103</v>
      </c>
      <c r="E8" s="13" t="s">
        <v>98</v>
      </c>
      <c r="F8" s="13" t="s">
        <v>98</v>
      </c>
      <c r="G8" s="13" t="s">
        <v>104</v>
      </c>
    </row>
    <row r="9" customFormat="false" ht="15" hidden="false" customHeight="false" outlineLevel="0" collapsed="false">
      <c r="A9" s="13" t="s">
        <v>89</v>
      </c>
      <c r="B9" s="13" t="s">
        <v>105</v>
      </c>
      <c r="C9" s="13" t="s">
        <v>106</v>
      </c>
      <c r="D9" s="13" t="s">
        <v>97</v>
      </c>
      <c r="E9" s="13" t="s">
        <v>107</v>
      </c>
      <c r="F9" s="13" t="s">
        <v>98</v>
      </c>
      <c r="G9" s="13" t="s">
        <v>108</v>
      </c>
    </row>
    <row r="10" customFormat="false" ht="15" hidden="false" customHeight="false" outlineLevel="0" collapsed="false">
      <c r="A10" s="13" t="s">
        <v>109</v>
      </c>
      <c r="B10" s="13" t="s">
        <v>110</v>
      </c>
      <c r="C10" s="13" t="s">
        <v>111</v>
      </c>
      <c r="D10" s="13" t="s">
        <v>112</v>
      </c>
      <c r="E10" s="13" t="s">
        <v>92</v>
      </c>
      <c r="F10" s="13" t="s">
        <v>113</v>
      </c>
      <c r="G10" s="13" t="s">
        <v>114</v>
      </c>
    </row>
    <row r="11" customFormat="false" ht="15" hidden="false" customHeight="false" outlineLevel="0" collapsed="false">
      <c r="A11" s="13" t="s">
        <v>109</v>
      </c>
      <c r="B11" s="13" t="s">
        <v>95</v>
      </c>
      <c r="C11" s="13" t="s">
        <v>115</v>
      </c>
      <c r="D11" s="13" t="s">
        <v>97</v>
      </c>
      <c r="E11" s="13" t="s">
        <v>92</v>
      </c>
      <c r="F11" s="13" t="s">
        <v>98</v>
      </c>
      <c r="G11" s="13"/>
    </row>
    <row r="12" customFormat="false" ht="15" hidden="false" customHeight="false" outlineLevel="0" collapsed="false">
      <c r="A12" s="13" t="s">
        <v>109</v>
      </c>
      <c r="B12" s="13" t="s">
        <v>116</v>
      </c>
      <c r="C12" s="13" t="s">
        <v>66</v>
      </c>
      <c r="D12" s="13" t="s">
        <v>112</v>
      </c>
      <c r="E12" s="13" t="s">
        <v>92</v>
      </c>
      <c r="F12" s="13" t="s">
        <v>113</v>
      </c>
      <c r="G12" s="13" t="s">
        <v>114</v>
      </c>
    </row>
    <row r="13" customFormat="false" ht="15" hidden="false" customHeight="false" outlineLevel="0" collapsed="false">
      <c r="A13" s="13" t="s">
        <v>109</v>
      </c>
      <c r="B13" s="13" t="s">
        <v>101</v>
      </c>
      <c r="C13" s="13" t="s">
        <v>117</v>
      </c>
      <c r="D13" s="13" t="s">
        <v>103</v>
      </c>
      <c r="E13" s="13" t="s">
        <v>98</v>
      </c>
      <c r="F13" s="13" t="s">
        <v>98</v>
      </c>
      <c r="G13" s="13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2"/>
    <col collapsed="false" customWidth="true" hidden="false" outlineLevel="0" max="4" min="3" style="0" width="10"/>
    <col collapsed="false" customWidth="true" hidden="false" outlineLevel="0" max="6" min="5" style="0" width="8"/>
    <col collapsed="false" customWidth="true" hidden="false" outlineLevel="0" max="8" min="7" style="0" width="10"/>
    <col collapsed="false" customWidth="true" hidden="false" outlineLevel="0" max="9" min="9" style="0" width="12"/>
    <col collapsed="false" customWidth="true" hidden="false" outlineLevel="0" max="10" min="10" style="0" width="30"/>
    <col collapsed="false" customWidth="true" hidden="false" outlineLevel="0" max="11" min="11" style="0" width="2"/>
    <col collapsed="false" customWidth="true" hidden="false" outlineLevel="0" max="12" min="12" style="0" width="18"/>
    <col collapsed="false" customWidth="true" hidden="false" outlineLevel="0" max="13" min="13" style="0" width="10"/>
  </cols>
  <sheetData>
    <row r="1" customFormat="false" ht="19.7" hidden="false" customHeight="false" outlineLevel="0" collapsed="false">
      <c r="A1" s="1" t="s">
        <v>118</v>
      </c>
    </row>
    <row r="2" customFormat="false" ht="15" hidden="false" customHeight="false" outlineLevel="0" collapsed="false">
      <c r="A2" s="2" t="s">
        <v>119</v>
      </c>
    </row>
    <row r="4" customFormat="false" ht="26.85" hidden="false" customHeight="false" outlineLevel="0" collapsed="false">
      <c r="A4" s="7" t="s">
        <v>120</v>
      </c>
      <c r="B4" s="7" t="s">
        <v>19</v>
      </c>
      <c r="C4" s="7" t="s">
        <v>121</v>
      </c>
      <c r="D4" s="7" t="s">
        <v>122</v>
      </c>
      <c r="E4" s="7" t="s">
        <v>123</v>
      </c>
      <c r="F4" s="7" t="s">
        <v>124</v>
      </c>
      <c r="G4" s="7" t="s">
        <v>125</v>
      </c>
      <c r="H4" s="7" t="s">
        <v>126</v>
      </c>
      <c r="I4" s="7" t="s">
        <v>127</v>
      </c>
      <c r="J4" s="7" t="s">
        <v>128</v>
      </c>
      <c r="L4" s="3" t="s">
        <v>129</v>
      </c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5" t="str">
        <f aca="false">IF(AND(N(E5)=0,N(F5)=0,N(G5)=0),"",N(E5)+N(F5)+N(G5))</f>
        <v/>
      </c>
      <c r="I5" s="14"/>
      <c r="J5" s="14"/>
      <c r="L5" s="11" t="s">
        <v>130</v>
      </c>
      <c r="M5" s="12" t="n">
        <f aca="false">COUNTA(A5:A24)</f>
        <v>0</v>
      </c>
    </row>
    <row r="6" customFormat="false" ht="15" hidden="false" customHeight="false" outlineLevel="0" collapsed="false">
      <c r="A6" s="14"/>
      <c r="B6" s="14"/>
      <c r="C6" s="14"/>
      <c r="D6" s="14"/>
      <c r="E6" s="14"/>
      <c r="F6" s="14"/>
      <c r="G6" s="14"/>
      <c r="H6" s="15" t="str">
        <f aca="false">IF(AND(N(E6)=0,N(F6)=0,N(G6)=0),"",N(E6)+N(F6)+N(G6))</f>
        <v/>
      </c>
      <c r="I6" s="14"/>
      <c r="J6" s="14"/>
      <c r="L6" s="11" t="s">
        <v>131</v>
      </c>
      <c r="M6" s="16" t="n">
        <f aca="false">IFERROR(AVERAGE(H5:H24),0)</f>
        <v>0</v>
      </c>
    </row>
    <row r="7" customFormat="false" ht="15" hidden="false" customHeight="false" outlineLevel="0" collapsed="false">
      <c r="A7" s="14"/>
      <c r="B7" s="14"/>
      <c r="C7" s="14"/>
      <c r="D7" s="14"/>
      <c r="E7" s="14"/>
      <c r="F7" s="14"/>
      <c r="G7" s="14"/>
      <c r="H7" s="15" t="str">
        <f aca="false">IF(AND(N(E7)=0,N(F7)=0,N(G7)=0),"",N(E7)+N(F7)+N(G7))</f>
        <v/>
      </c>
      <c r="I7" s="14"/>
      <c r="J7" s="14"/>
      <c r="L7" s="11" t="s">
        <v>132</v>
      </c>
      <c r="M7" s="12" t="n">
        <f aca="false">IFERROR(MAX(H5:H24),0)</f>
        <v>0</v>
      </c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5" t="str">
        <f aca="false">IF(AND(N(E8)=0,N(F8)=0,N(G8)=0),"",N(E8)+N(F8)+N(G8))</f>
        <v/>
      </c>
      <c r="I8" s="14"/>
      <c r="J8" s="14"/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  <c r="H9" s="15" t="str">
        <f aca="false">IF(AND(N(E9)=0,N(F9)=0,N(G9)=0),"",N(E9)+N(F9)+N(G9))</f>
        <v/>
      </c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5" t="str">
        <f aca="false">IF(AND(N(E10)=0,N(F10)=0,N(G10)=0),"",N(E10)+N(F10)+N(G10))</f>
        <v/>
      </c>
      <c r="I10" s="14"/>
      <c r="J10" s="14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5" t="str">
        <f aca="false">IF(AND(N(E11)=0,N(F11)=0,N(G11)=0),"",N(E11)+N(F11)+N(G11))</f>
        <v/>
      </c>
      <c r="I11" s="14"/>
      <c r="J11" s="14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5" t="str">
        <f aca="false">IF(AND(N(E12)=0,N(F12)=0,N(G12)=0),"",N(E12)+N(F12)+N(G12))</f>
        <v/>
      </c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5" t="str">
        <f aca="false">IF(AND(N(E13)=0,N(F13)=0,N(G13)=0),"",N(E13)+N(F13)+N(G13))</f>
        <v/>
      </c>
      <c r="I13" s="14"/>
      <c r="J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5" t="str">
        <f aca="false">IF(AND(N(E14)=0,N(F14)=0,N(G14)=0),"",N(E14)+N(F14)+N(G14))</f>
        <v/>
      </c>
      <c r="I14" s="14"/>
      <c r="J14" s="14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5" t="str">
        <f aca="false">IF(AND(N(E15)=0,N(F15)=0,N(G15)=0),"",N(E15)+N(F15)+N(G15))</f>
        <v/>
      </c>
      <c r="I15" s="14"/>
      <c r="J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5" t="str">
        <f aca="false">IF(AND(N(E16)=0,N(F16)=0,N(G16)=0),"",N(E16)+N(F16)+N(G16))</f>
        <v/>
      </c>
      <c r="I16" s="14"/>
      <c r="J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5" t="str">
        <f aca="false">IF(AND(N(E17)=0,N(F17)=0,N(G17)=0),"",N(E17)+N(F17)+N(G17))</f>
        <v/>
      </c>
      <c r="I17" s="14"/>
      <c r="J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5" t="str">
        <f aca="false">IF(AND(N(E18)=0,N(F18)=0,N(G18)=0),"",N(E18)+N(F18)+N(G18))</f>
        <v/>
      </c>
      <c r="I18" s="14"/>
      <c r="J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5" t="str">
        <f aca="false">IF(AND(N(E19)=0,N(F19)=0,N(G19)=0),"",N(E19)+N(F19)+N(G19))</f>
        <v/>
      </c>
      <c r="I19" s="14"/>
      <c r="J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5" t="str">
        <f aca="false">IF(AND(N(E20)=0,N(F20)=0,N(G20)=0),"",N(E20)+N(F20)+N(G20))</f>
        <v/>
      </c>
      <c r="I20" s="14"/>
      <c r="J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5" t="str">
        <f aca="false">IF(AND(N(E21)=0,N(F21)=0,N(G21)=0),"",N(E21)+N(F21)+N(G21))</f>
        <v/>
      </c>
      <c r="I21" s="14"/>
      <c r="J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5" t="str">
        <f aca="false">IF(AND(N(E22)=0,N(F22)=0,N(G22)=0),"",N(E22)+N(F22)+N(G22))</f>
        <v/>
      </c>
      <c r="I22" s="14"/>
      <c r="J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5" t="str">
        <f aca="false">IF(AND(N(E23)=0,N(F23)=0,N(G23)=0),"",N(E23)+N(F23)+N(G23))</f>
        <v/>
      </c>
      <c r="I23" s="14"/>
      <c r="J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5" t="str">
        <f aca="false">IF(AND(N(E24)=0,N(F24)=0,N(G24)=0),"",N(E24)+N(F24)+N(G24))</f>
        <v/>
      </c>
      <c r="I24" s="14"/>
      <c r="J24" s="14"/>
    </row>
  </sheetData>
  <dataValidations count="1">
    <dataValidation allowBlank="true" errorStyle="stop" operator="between" showDropDown="false" showErrorMessage="false" showInputMessage="false" sqref="D5:D24" type="list">
      <formula1>"Rouge,Blanc,Rosé,Effervescent,Vin doux"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2"/>
    <col collapsed="false" customWidth="true" hidden="false" outlineLevel="0" max="3" min="3" style="0" width="12"/>
    <col collapsed="false" customWidth="true" hidden="false" outlineLevel="0" max="6" min="4" style="0" width="14"/>
  </cols>
  <sheetData>
    <row r="1" customFormat="false" ht="19.7" hidden="false" customHeight="false" outlineLevel="0" collapsed="false">
      <c r="A1" s="1" t="s">
        <v>133</v>
      </c>
    </row>
    <row r="2" customFormat="false" ht="15" hidden="false" customHeight="false" outlineLevel="0" collapsed="false">
      <c r="A2" s="2" t="s">
        <v>134</v>
      </c>
    </row>
    <row r="4" customFormat="false" ht="26.85" hidden="false" customHeight="false" outlineLevel="0" collapsed="false">
      <c r="A4" s="7" t="s">
        <v>19</v>
      </c>
      <c r="B4" s="7" t="s">
        <v>135</v>
      </c>
      <c r="C4" s="7" t="s">
        <v>136</v>
      </c>
      <c r="D4" s="7" t="s">
        <v>137</v>
      </c>
      <c r="E4" s="7" t="s">
        <v>138</v>
      </c>
      <c r="F4" s="7" t="s">
        <v>139</v>
      </c>
    </row>
    <row r="5" customFormat="false" ht="15" hidden="false" customHeight="false" outlineLevel="0" collapsed="false">
      <c r="A5" s="14"/>
      <c r="B5" s="14"/>
      <c r="C5" s="14"/>
      <c r="D5" s="17"/>
      <c r="E5" s="18" t="str">
        <f aca="false">IF(OR(N(C5)=0,N(D5)=0),"",N(C5)*N(D5))</f>
        <v/>
      </c>
      <c r="F5" s="14"/>
    </row>
    <row r="6" customFormat="false" ht="15" hidden="false" customHeight="false" outlineLevel="0" collapsed="false">
      <c r="A6" s="14"/>
      <c r="B6" s="14"/>
      <c r="C6" s="14"/>
      <c r="D6" s="17"/>
      <c r="E6" s="18" t="str">
        <f aca="false">IF(OR(N(C6)=0,N(D6)=0),"",N(C6)*N(D6))</f>
        <v/>
      </c>
      <c r="F6" s="14"/>
    </row>
    <row r="7" customFormat="false" ht="15" hidden="false" customHeight="false" outlineLevel="0" collapsed="false">
      <c r="A7" s="14"/>
      <c r="B7" s="14"/>
      <c r="C7" s="14"/>
      <c r="D7" s="17"/>
      <c r="E7" s="18" t="str">
        <f aca="false">IF(OR(N(C7)=0,N(D7)=0),"",N(C7)*N(D7))</f>
        <v/>
      </c>
      <c r="F7" s="14"/>
    </row>
    <row r="8" customFormat="false" ht="15" hidden="false" customHeight="false" outlineLevel="0" collapsed="false">
      <c r="A8" s="14"/>
      <c r="B8" s="14"/>
      <c r="C8" s="14"/>
      <c r="D8" s="17"/>
      <c r="E8" s="18" t="str">
        <f aca="false">IF(OR(N(C8)=0,N(D8)=0),"",N(C8)*N(D8))</f>
        <v/>
      </c>
      <c r="F8" s="14"/>
    </row>
    <row r="9" customFormat="false" ht="15" hidden="false" customHeight="false" outlineLevel="0" collapsed="false">
      <c r="A9" s="14"/>
      <c r="B9" s="14"/>
      <c r="C9" s="14"/>
      <c r="D9" s="17"/>
      <c r="E9" s="18" t="str">
        <f aca="false">IF(OR(N(C9)=0,N(D9)=0),"",N(C9)*N(D9))</f>
        <v/>
      </c>
      <c r="F9" s="14"/>
    </row>
    <row r="10" customFormat="false" ht="15" hidden="false" customHeight="false" outlineLevel="0" collapsed="false">
      <c r="A10" s="14"/>
      <c r="B10" s="14"/>
      <c r="C10" s="14"/>
      <c r="D10" s="17"/>
      <c r="E10" s="18" t="str">
        <f aca="false">IF(OR(N(C10)=0,N(D10)=0),"",N(C10)*N(D10))</f>
        <v/>
      </c>
      <c r="F10" s="14"/>
    </row>
    <row r="11" customFormat="false" ht="15" hidden="false" customHeight="false" outlineLevel="0" collapsed="false">
      <c r="A11" s="14"/>
      <c r="B11" s="14"/>
      <c r="C11" s="14"/>
      <c r="D11" s="17"/>
      <c r="E11" s="18" t="str">
        <f aca="false">IF(OR(N(C11)=0,N(D11)=0),"",N(C11)*N(D11))</f>
        <v/>
      </c>
      <c r="F11" s="14"/>
    </row>
    <row r="12" customFormat="false" ht="15" hidden="false" customHeight="false" outlineLevel="0" collapsed="false">
      <c r="A12" s="14"/>
      <c r="B12" s="14"/>
      <c r="C12" s="14"/>
      <c r="D12" s="17"/>
      <c r="E12" s="18" t="str">
        <f aca="false">IF(OR(N(C12)=0,N(D12)=0),"",N(C12)*N(D12))</f>
        <v/>
      </c>
      <c r="F12" s="14"/>
    </row>
    <row r="13" customFormat="false" ht="15" hidden="false" customHeight="false" outlineLevel="0" collapsed="false">
      <c r="A13" s="14"/>
      <c r="B13" s="14"/>
      <c r="C13" s="14"/>
      <c r="D13" s="17"/>
      <c r="E13" s="18" t="str">
        <f aca="false">IF(OR(N(C13)=0,N(D13)=0),"",N(C13)*N(D13))</f>
        <v/>
      </c>
      <c r="F13" s="14"/>
    </row>
    <row r="14" customFormat="false" ht="15" hidden="false" customHeight="false" outlineLevel="0" collapsed="false">
      <c r="A14" s="14"/>
      <c r="B14" s="14"/>
      <c r="C14" s="14"/>
      <c r="D14" s="17"/>
      <c r="E14" s="18" t="str">
        <f aca="false">IF(OR(N(C14)=0,N(D14)=0),"",N(C14)*N(D14))</f>
        <v/>
      </c>
      <c r="F14" s="14"/>
    </row>
    <row r="15" customFormat="false" ht="15" hidden="false" customHeight="false" outlineLevel="0" collapsed="false">
      <c r="A15" s="14"/>
      <c r="B15" s="14"/>
      <c r="C15" s="14"/>
      <c r="D15" s="17"/>
      <c r="E15" s="18" t="str">
        <f aca="false">IF(OR(N(C15)=0,N(D15)=0),"",N(C15)*N(D15))</f>
        <v/>
      </c>
      <c r="F15" s="14"/>
    </row>
    <row r="16" customFormat="false" ht="15" hidden="false" customHeight="false" outlineLevel="0" collapsed="false">
      <c r="A16" s="14"/>
      <c r="B16" s="14"/>
      <c r="C16" s="14"/>
      <c r="D16" s="17"/>
      <c r="E16" s="18" t="str">
        <f aca="false">IF(OR(N(C16)=0,N(D16)=0),"",N(C16)*N(D16))</f>
        <v/>
      </c>
      <c r="F16" s="14"/>
    </row>
    <row r="17" customFormat="false" ht="15" hidden="false" customHeight="false" outlineLevel="0" collapsed="false">
      <c r="A17" s="14"/>
      <c r="B17" s="14"/>
      <c r="C17" s="14"/>
      <c r="D17" s="17"/>
      <c r="E17" s="18" t="str">
        <f aca="false">IF(OR(N(C17)=0,N(D17)=0),"",N(C17)*N(D17))</f>
        <v/>
      </c>
      <c r="F17" s="14"/>
    </row>
    <row r="18" customFormat="false" ht="15" hidden="false" customHeight="false" outlineLevel="0" collapsed="false">
      <c r="A18" s="14"/>
      <c r="B18" s="14"/>
      <c r="C18" s="14"/>
      <c r="D18" s="17"/>
      <c r="E18" s="18" t="str">
        <f aca="false">IF(OR(N(C18)=0,N(D18)=0),"",N(C18)*N(D18))</f>
        <v/>
      </c>
      <c r="F18" s="14"/>
    </row>
    <row r="19" customFormat="false" ht="15" hidden="false" customHeight="false" outlineLevel="0" collapsed="false">
      <c r="A19" s="14"/>
      <c r="B19" s="14"/>
      <c r="C19" s="14"/>
      <c r="D19" s="17"/>
      <c r="E19" s="18" t="str">
        <f aca="false">IF(OR(N(C19)=0,N(D19)=0),"",N(C19)*N(D19))</f>
        <v/>
      </c>
      <c r="F19" s="14"/>
    </row>
    <row r="20" customFormat="false" ht="15" hidden="false" customHeight="false" outlineLevel="0" collapsed="false">
      <c r="A20" s="14"/>
      <c r="B20" s="14"/>
      <c r="C20" s="14"/>
      <c r="D20" s="17"/>
      <c r="E20" s="18" t="str">
        <f aca="false">IF(OR(N(C20)=0,N(D20)=0),"",N(C20)*N(D20))</f>
        <v/>
      </c>
      <c r="F20" s="14"/>
    </row>
    <row r="21" customFormat="false" ht="15" hidden="false" customHeight="false" outlineLevel="0" collapsed="false">
      <c r="A21" s="14"/>
      <c r="B21" s="14"/>
      <c r="C21" s="14"/>
      <c r="D21" s="17"/>
      <c r="E21" s="18" t="str">
        <f aca="false">IF(OR(N(C21)=0,N(D21)=0),"",N(C21)*N(D21))</f>
        <v/>
      </c>
      <c r="F21" s="14"/>
    </row>
    <row r="22" customFormat="false" ht="15" hidden="false" customHeight="false" outlineLevel="0" collapsed="false">
      <c r="A22" s="14"/>
      <c r="B22" s="14"/>
      <c r="C22" s="14"/>
      <c r="D22" s="17"/>
      <c r="E22" s="18" t="str">
        <f aca="false">IF(OR(N(C22)=0,N(D22)=0),"",N(C22)*N(D22))</f>
        <v/>
      </c>
      <c r="F22" s="14"/>
    </row>
    <row r="23" customFormat="false" ht="15" hidden="false" customHeight="false" outlineLevel="0" collapsed="false">
      <c r="A23" s="14"/>
      <c r="B23" s="14"/>
      <c r="C23" s="14"/>
      <c r="D23" s="17"/>
      <c r="E23" s="18" t="str">
        <f aca="false">IF(OR(N(C23)=0,N(D23)=0),"",N(C23)*N(D23))</f>
        <v/>
      </c>
      <c r="F23" s="14"/>
    </row>
    <row r="24" customFormat="false" ht="15" hidden="false" customHeight="false" outlineLevel="0" collapsed="false">
      <c r="A24" s="14"/>
      <c r="B24" s="14"/>
      <c r="C24" s="14"/>
      <c r="D24" s="17"/>
      <c r="E24" s="18" t="str">
        <f aca="false">IF(OR(N(C24)=0,N(D24)=0),"",N(C24)*N(D24))</f>
        <v/>
      </c>
      <c r="F24" s="14"/>
    </row>
    <row r="26" customFormat="false" ht="15" hidden="false" customHeight="false" outlineLevel="0" collapsed="false">
      <c r="A26" s="19" t="s">
        <v>140</v>
      </c>
      <c r="C26" s="19" t="n">
        <f aca="false">SUM(C5:C24)</f>
        <v>0</v>
      </c>
      <c r="E26" s="20" t="n">
        <f aca="false">SUM(E5:E24)</f>
        <v>0</v>
      </c>
    </row>
    <row r="28" customFormat="false" ht="15" hidden="false" customHeight="false" outlineLevel="0" collapsed="false">
      <c r="A28" s="11" t="s">
        <v>141</v>
      </c>
      <c r="E28" s="21" t="n">
        <f aca="false">IFERROR(E26/C26,0)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2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28"/>
    <col collapsed="false" customWidth="true" hidden="false" outlineLevel="0" max="7" min="7" style="0" width="12"/>
  </cols>
  <sheetData>
    <row r="1" customFormat="false" ht="19.7" hidden="false" customHeight="false" outlineLevel="0" collapsed="false">
      <c r="A1" s="1" t="s">
        <v>142</v>
      </c>
    </row>
    <row r="2" customFormat="false" ht="15" hidden="false" customHeight="false" outlineLevel="0" collapsed="false">
      <c r="A2" s="2" t="s">
        <v>143</v>
      </c>
    </row>
    <row r="4" customFormat="false" ht="26.85" hidden="false" customHeight="false" outlineLevel="0" collapsed="false">
      <c r="A4" s="7" t="s">
        <v>144</v>
      </c>
      <c r="B4" s="7" t="s">
        <v>19</v>
      </c>
      <c r="C4" s="7" t="s">
        <v>121</v>
      </c>
      <c r="D4" s="7" t="s">
        <v>145</v>
      </c>
      <c r="E4" s="7" t="s">
        <v>146</v>
      </c>
      <c r="F4" s="7" t="s">
        <v>147</v>
      </c>
      <c r="G4" s="7" t="s">
        <v>148</v>
      </c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</row>
    <row r="6" customFormat="false" ht="15" hidden="false" customHeight="false" outlineLevel="0" collapsed="false">
      <c r="A6" s="14"/>
      <c r="B6" s="14"/>
      <c r="C6" s="14"/>
      <c r="D6" s="14"/>
      <c r="E6" s="14"/>
      <c r="F6" s="14"/>
      <c r="G6" s="14"/>
    </row>
    <row r="7" customFormat="false" ht="15" hidden="false" customHeight="false" outlineLevel="0" collapsed="false">
      <c r="A7" s="14"/>
      <c r="B7" s="14"/>
      <c r="C7" s="14"/>
      <c r="D7" s="14"/>
      <c r="E7" s="14"/>
      <c r="F7" s="14"/>
      <c r="G7" s="14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</row>
  </sheetData>
  <dataValidations count="1">
    <dataValidation allowBlank="true" errorStyle="stop" operator="between" showDropDown="false" showErrorMessage="false" showInputMessage="false" sqref="G5:G24" type="list">
      <formula1>"À garder,À boire,Bu,Offert"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9.7" hidden="false" customHeight="false" outlineLevel="0" collapsed="false">
      <c r="A1" s="1" t="s">
        <v>149</v>
      </c>
    </row>
    <row r="4" customFormat="false" ht="15" hidden="false" customHeight="false" outlineLevel="0" collapsed="false">
      <c r="A4" s="5"/>
    </row>
    <row r="5" customFormat="false" ht="15" hidden="false" customHeight="false" outlineLevel="0" collapsed="false">
      <c r="A5" s="5" t="s">
        <v>150</v>
      </c>
    </row>
    <row r="6" customFormat="false" ht="15" hidden="false" customHeight="false" outlineLevel="0" collapsed="false">
      <c r="A6" s="5"/>
    </row>
    <row r="7" customFormat="false" ht="15" hidden="false" customHeight="false" outlineLevel="0" collapsed="false">
      <c r="A7" s="5" t="s">
        <v>151</v>
      </c>
    </row>
    <row r="8" customFormat="false" ht="15" hidden="false" customHeight="false" outlineLevel="0" collapsed="false">
      <c r="A8" s="5" t="s">
        <v>152</v>
      </c>
    </row>
    <row r="9" customFormat="false" ht="15" hidden="false" customHeight="false" outlineLevel="0" collapsed="false">
      <c r="A9" s="5" t="s">
        <v>153</v>
      </c>
    </row>
    <row r="10" customFormat="false" ht="15" hidden="false" customHeight="false" outlineLevel="0" collapsed="false">
      <c r="A10" s="5" t="s">
        <v>154</v>
      </c>
    </row>
    <row r="11" customFormat="false" ht="15" hidden="false" customHeight="false" outlineLevel="0" collapsed="false">
      <c r="A11" s="5" t="s">
        <v>155</v>
      </c>
    </row>
    <row r="12" customFormat="false" ht="15" hidden="false" customHeight="false" outlineLevel="0" collapsed="false">
      <c r="A12" s="5" t="s">
        <v>156</v>
      </c>
    </row>
    <row r="13" customFormat="false" ht="15" hidden="false" customHeight="false" outlineLevel="0" collapsed="false">
      <c r="A13" s="5"/>
    </row>
    <row r="14" customFormat="false" ht="15" hidden="false" customHeight="false" outlineLevel="0" collapsed="false">
      <c r="A14" s="5" t="s">
        <v>157</v>
      </c>
    </row>
    <row r="15" customFormat="false" ht="15" hidden="false" customHeight="false" outlineLevel="0" collapsed="false">
      <c r="A15" s="5" t="s">
        <v>158</v>
      </c>
    </row>
    <row r="16" customFormat="false" ht="15" hidden="false" customHeight="false" outlineLevel="0" collapsed="false">
      <c r="A16" s="5" t="s">
        <v>159</v>
      </c>
    </row>
    <row r="17" customFormat="false" ht="15" hidden="false" customHeight="false" outlineLevel="0" collapsed="false">
      <c r="A17" s="5" t="s">
        <v>160</v>
      </c>
    </row>
    <row r="18" customFormat="false" ht="15" hidden="false" customHeight="false" outlineLevel="0" collapsed="false">
      <c r="A18" s="5" t="s">
        <v>161</v>
      </c>
    </row>
    <row r="19" customFormat="false" ht="15" hidden="false" customHeight="false" outlineLevel="0" collapsed="false">
      <c r="A19" s="5" t="s">
        <v>162</v>
      </c>
    </row>
    <row r="20" customFormat="false" ht="15" hidden="false" customHeight="false" outlineLevel="0" collapsed="false">
      <c r="A20" s="5"/>
    </row>
    <row r="21" customFormat="false" ht="15" hidden="false" customHeight="false" outlineLevel="0" collapsed="false">
      <c r="A21" s="5" t="s">
        <v>163</v>
      </c>
    </row>
    <row r="22" customFormat="false" ht="15" hidden="false" customHeight="false" outlineLevel="0" collapsed="false">
      <c r="A22" s="5" t="s">
        <v>164</v>
      </c>
    </row>
    <row r="23" customFormat="false" ht="15" hidden="false" customHeight="false" outlineLevel="0" collapsed="false">
      <c r="A23" s="5" t="s">
        <v>165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2026-05-21T11:13:00Z</dcterms:created>
  <dc:creator>openpyxl</dc:creator>
  <dc:description/>
  <dc:language>en-US</dc:language>
  <cp:lastModifiedBy/>
  <dcterms:modified xsi:type="dcterms:W3CDTF">2026-05-21T11:13:00Z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