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Invitées &amp; contacts" sheetId="2" state="visible" r:id="rId4"/>
    <sheet name="Planning heure par heure" sheetId="3" state="visible" r:id="rId5"/>
    <sheet name="Budget &amp; cagnotte" sheetId="4" state="visible" r:id="rId6"/>
    <sheet name="Suivi prestataires" sheetId="5" state="visible" r:id="rId7"/>
    <sheet name="Surprises &amp; cadeaux" sheetId="6" state="visible" r:id="rId8"/>
    <sheet name="Aller plus loi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<sst xmlns="http://schemas.openxmlformats.org/spreadsheetml/2006/main" count="339" uniqueCount="243">
  <si>
    <t xml:space="preserve">💃 Kit organisation EVJF / EVG</t>
  </si>
  <si>
    <t xml:space="preserve">Tableur compagnon de l'e-book n°2 Casa Sauvage</t>
  </si>
  <si>
    <t xml:space="preserve">Comment utiliser ce fichier</t>
  </si>
  <si>
    <t xml:space="preserve">1.</t>
  </si>
  <si>
    <t xml:space="preserve">Onglet "Invitées" : saisissez les contacts, allergies, paiements.</t>
  </si>
  <si>
    <t xml:space="preserve">2.</t>
  </si>
  <si>
    <t xml:space="preserve">Onglet "Planning" : créneau par créneau, surprises marquées en orange.</t>
  </si>
  <si>
    <t xml:space="preserve">3.</t>
  </si>
  <si>
    <t xml:space="preserve">Onglet "Budget &amp; cagnotte" : part par invitée calculée automatiquement.</t>
  </si>
  <si>
    <t xml:space="preserve">4.</t>
  </si>
  <si>
    <t xml:space="preserve">Onglet "Prestataires" : devis, acomptes, soldes, statuts.</t>
  </si>
  <si>
    <t xml:space="preserve">5.</t>
  </si>
  <si>
    <t xml:space="preserve">Onglet "Surprises &amp; cadeaux" : qui apporte quoi, sans doublon.</t>
  </si>
  <si>
    <t xml:space="preserve">Cellules jaunes</t>
  </si>
  <si>
    <t xml:space="preserve">→ à remplir par vous.</t>
  </si>
  <si>
    <t xml:space="preserve">Cellules blanches</t>
  </si>
  <si>
    <t xml:space="preserve">→ calculs automatiques.</t>
  </si>
  <si>
    <t xml:space="preserve">🌲 Casa Sauvage · Cazouls-les-Béziers (34) · casasauvage34@gmail.com</t>
  </si>
  <si>
    <t xml:space="preserve">Invitées &amp; contacts</t>
  </si>
  <si>
    <t xml:space="preserve">Liste, allergies, paiement de la cagnotte.</t>
  </si>
  <si>
    <t xml:space="preserve">N°</t>
  </si>
  <si>
    <t xml:space="preserve">Prénom NOM</t>
  </si>
  <si>
    <t xml:space="preserve">Tél / WhatsApp</t>
  </si>
  <si>
    <t xml:space="preserve">Email</t>
  </si>
  <si>
    <t xml:space="preserve">Régime / allergies</t>
  </si>
  <si>
    <t xml:space="preserve">Versement 1 (€)</t>
  </si>
  <si>
    <t xml:space="preserve">Versement 2 (€)</t>
  </si>
  <si>
    <t xml:space="preserve">Solde (€)</t>
  </si>
  <si>
    <t xml:space="preserve">Statut</t>
  </si>
  <si>
    <t xml:space="preserve">📊 STATISTIQUES</t>
  </si>
  <si>
    <t xml:space="preserve">Camille Marraine</t>
  </si>
  <si>
    <t xml:space="preserve">06 11 22 33 44</t>
  </si>
  <si>
    <t xml:space="preserve">camille@mail.com</t>
  </si>
  <si>
    <t xml:space="preserve">—</t>
  </si>
  <si>
    <t xml:space="preserve">OK</t>
  </si>
  <si>
    <t xml:space="preserve">Total invitées</t>
  </si>
  <si>
    <t xml:space="preserve">Léa Mariée 💍</t>
  </si>
  <si>
    <t xml:space="preserve">06 22 33 44 55</t>
  </si>
  <si>
    <t xml:space="preserve">lea@mail.com</t>
  </si>
  <si>
    <t xml:space="preserve">Végétarien</t>
  </si>
  <si>
    <t xml:space="preserve">Confirmées</t>
  </si>
  <si>
    <t xml:space="preserve">Anne</t>
  </si>
  <si>
    <t xml:space="preserve">06 33 44 55 66</t>
  </si>
  <si>
    <t xml:space="preserve">anne@mail.com</t>
  </si>
  <si>
    <t xml:space="preserve">Sans gluten</t>
  </si>
  <si>
    <t xml:space="preserve">En attente</t>
  </si>
  <si>
    <t xml:space="preserve">Annulées</t>
  </si>
  <si>
    <t xml:space="preserve">V1 collecté (€)</t>
  </si>
  <si>
    <t xml:space="preserve">V2 collecté (€)</t>
  </si>
  <si>
    <t xml:space="preserve">CAGNOTTE TOTALE</t>
  </si>
  <si>
    <t xml:space="preserve">Planning détaillé</t>
  </si>
  <si>
    <t xml:space="preserve">Personnalisez les créneaux. Surprises = à ne pas distribuer à l'arrivée.</t>
  </si>
  <si>
    <t xml:space="preserve">Jour</t>
  </si>
  <si>
    <t xml:space="preserve">Heure</t>
  </si>
  <si>
    <t xml:space="preserve">Activité</t>
  </si>
  <si>
    <t xml:space="preserve">Lieu</t>
  </si>
  <si>
    <t xml:space="preserve">Référent</t>
  </si>
  <si>
    <t xml:space="preserve">Public/Surprise</t>
  </si>
  <si>
    <t xml:space="preserve">Notes</t>
  </si>
  <si>
    <t xml:space="preserve">Vendredi</t>
  </si>
  <si>
    <t xml:space="preserve">16h00</t>
  </si>
  <si>
    <t xml:space="preserve">Arrivées + check-in</t>
  </si>
  <si>
    <t xml:space="preserve">Villa</t>
  </si>
  <si>
    <t xml:space="preserve">Marraine</t>
  </si>
  <si>
    <t xml:space="preserve">Public</t>
  </si>
  <si>
    <t xml:space="preserve">Accueil personnalisé</t>
  </si>
  <si>
    <t xml:space="preserve">18h00</t>
  </si>
  <si>
    <t xml:space="preserve">Apéritif d'accueil bulles</t>
  </si>
  <si>
    <t xml:space="preserve">Terrasse</t>
  </si>
  <si>
    <t xml:space="preserve">Playlist douce</t>
  </si>
  <si>
    <t xml:space="preserve">20h00</t>
  </si>
  <si>
    <t xml:space="preserve">Dîner cocon (buffet)</t>
  </si>
  <si>
    <t xml:space="preserve">Salle à manger</t>
  </si>
  <si>
    <t xml:space="preserve">Charcuterie + planches</t>
  </si>
  <si>
    <t xml:space="preserve">22h00</t>
  </si>
  <si>
    <t xml:space="preserve">Veillée + jeux icebreaker</t>
  </si>
  <si>
    <t xml:space="preserve">Salon</t>
  </si>
  <si>
    <t xml:space="preserve">Sans téléphone</t>
  </si>
  <si>
    <t xml:space="preserve">Samedi</t>
  </si>
  <si>
    <t xml:space="preserve">09h00</t>
  </si>
  <si>
    <t xml:space="preserve">Petit-déjeuner cocooning</t>
  </si>
  <si>
    <t xml:space="preserve">Jus pressés, viennoiseries</t>
  </si>
  <si>
    <t xml:space="preserve">10h30</t>
  </si>
  <si>
    <t xml:space="preserve">Massage (par roulement)</t>
  </si>
  <si>
    <t xml:space="preserve">Chambre 3</t>
  </si>
  <si>
    <t xml:space="preserve">Masseuse pro</t>
  </si>
  <si>
    <t xml:space="preserve">Réservé 4 mois avant</t>
  </si>
  <si>
    <t xml:space="preserve">12h30</t>
  </si>
  <si>
    <t xml:space="preserve">Déjeuner léger</t>
  </si>
  <si>
    <t xml:space="preserve">Chef à domicile</t>
  </si>
  <si>
    <t xml:space="preserve">Salades + planches</t>
  </si>
  <si>
    <t xml:space="preserve">14h00</t>
  </si>
  <si>
    <t xml:space="preserve">Piscine + jeux "souvenirs"</t>
  </si>
  <si>
    <t xml:space="preserve">Piscine</t>
  </si>
  <si>
    <t xml:space="preserve">Questionnaire mariée</t>
  </si>
  <si>
    <t xml:space="preserve">16h30</t>
  </si>
  <si>
    <t xml:space="preserve">Photo de groupe</t>
  </si>
  <si>
    <t xml:space="preserve">Jardin</t>
  </si>
  <si>
    <t xml:space="preserve">Photographe</t>
  </si>
  <si>
    <t xml:space="preserve">Briefer en amont</t>
  </si>
  <si>
    <t xml:space="preserve">19h00</t>
  </si>
  <si>
    <t xml:space="preserve">Apéritif solennel</t>
  </si>
  <si>
    <t xml:space="preserve">Surprise 1</t>
  </si>
  <si>
    <t xml:space="preserve">Cadeau d'arrivée</t>
  </si>
  <si>
    <t xml:space="preserve">Dîner chef à domicile</t>
  </si>
  <si>
    <t xml:space="preserve">Chef</t>
  </si>
  <si>
    <t xml:space="preserve">Menu validé J-7</t>
  </si>
  <si>
    <t xml:space="preserve">Rituel cadeaux</t>
  </si>
  <si>
    <t xml:space="preserve">Surprise 2</t>
  </si>
  <si>
    <t xml:space="preserve">Un objet/personne</t>
  </si>
  <si>
    <t xml:space="preserve">23h00</t>
  </si>
  <si>
    <t xml:space="preserve">Soirée privatisée + jacuzzi</t>
  </si>
  <si>
    <t xml:space="preserve">Terrasse / jacuzzi</t>
  </si>
  <si>
    <t xml:space="preserve">DJ ou playlist</t>
  </si>
  <si>
    <t xml:space="preserve">Volume modéré 2h</t>
  </si>
  <si>
    <t xml:space="preserve">Dimanche</t>
  </si>
  <si>
    <t xml:space="preserve">10h00</t>
  </si>
  <si>
    <t xml:space="preserve">Brunch XXL</t>
  </si>
  <si>
    <t xml:space="preserve">Œufs brouillés, fruits</t>
  </si>
  <si>
    <t xml:space="preserve">12h00</t>
  </si>
  <si>
    <t xml:space="preserve">Surprise finale</t>
  </si>
  <si>
    <t xml:space="preserve">Surprise 3</t>
  </si>
  <si>
    <t xml:space="preserve">Vidéo collective</t>
  </si>
  <si>
    <t xml:space="preserve">Rangement joyeux + photos</t>
  </si>
  <si>
    <t xml:space="preserve">Toute la maison</t>
  </si>
  <si>
    <t xml:space="preserve">Tout le monde</t>
  </si>
  <si>
    <t xml:space="preserve">Playlist énergique</t>
  </si>
  <si>
    <t xml:space="preserve">Départs échelonnés</t>
  </si>
  <si>
    <t xml:space="preserve">Restituer caution</t>
  </si>
  <si>
    <t xml:space="preserve">Budget &amp; cagnotte</t>
  </si>
  <si>
    <t xml:space="preserve">Modifiez les montants ; la part par invitée se recalcule.</t>
  </si>
  <si>
    <t xml:space="preserve">PARAMÈTRES</t>
  </si>
  <si>
    <t xml:space="preserve">Nombre d'invitées payantes</t>
  </si>
  <si>
    <t xml:space="preserve">← saisir (hors mariée)</t>
  </si>
  <si>
    <t xml:space="preserve">Poste</t>
  </si>
  <si>
    <t xml:space="preserve">Prestataire</t>
  </si>
  <si>
    <t xml:space="preserve">Montant (€)</t>
  </si>
  <si>
    <t xml:space="preserve">Statut paiement</t>
  </si>
  <si>
    <t xml:space="preserve">Location villa (Casa Sauvage)</t>
  </si>
  <si>
    <t xml:space="preserve">Casa Sauvage</t>
  </si>
  <si>
    <t xml:space="preserve">Payé</t>
  </si>
  <si>
    <t xml:space="preserve">Forfait ménage</t>
  </si>
  <si>
    <t xml:space="preserve">Forfait jacuzzi</t>
  </si>
  <si>
    <t xml:space="preserve">À régler</t>
  </si>
  <si>
    <t xml:space="preserve">Chef à domicile (samedi soir)</t>
  </si>
  <si>
    <t xml:space="preserve">Chef Marc</t>
  </si>
  <si>
    <t xml:space="preserve">Acompte</t>
  </si>
  <si>
    <t xml:space="preserve">Massages individuels × 10</t>
  </si>
  <si>
    <t xml:space="preserve">Sophie Praticienne</t>
  </si>
  <si>
    <t xml:space="preserve">Photographe (3h)</t>
  </si>
  <si>
    <t xml:space="preserve">Studio Lune</t>
  </si>
  <si>
    <t xml:space="preserve">Réservé</t>
  </si>
  <si>
    <t xml:space="preserve">DJ / sono</t>
  </si>
  <si>
    <t xml:space="preserve">DJ Loïc</t>
  </si>
  <si>
    <t xml:space="preserve">Prof yoga (samedi matin)</t>
  </si>
  <si>
    <t xml:space="preserve">Marie</t>
  </si>
  <si>
    <t xml:space="preserve">Courses + apéros</t>
  </si>
  <si>
    <t xml:space="preserve">Avance</t>
  </si>
  <si>
    <t xml:space="preserve">Cadeau collectif mariée</t>
  </si>
  <si>
    <t xml:space="preserve">Groupe</t>
  </si>
  <si>
    <t xml:space="preserve">À acheter</t>
  </si>
  <si>
    <t xml:space="preserve">Petites attentions chambres</t>
  </si>
  <si>
    <t xml:space="preserve">Marge imprévus</t>
  </si>
  <si>
    <t xml:space="preserve">TOTAL</t>
  </si>
  <si>
    <t xml:space="preserve">🎯 PART PAR INVITÉE</t>
  </si>
  <si>
    <t xml:space="preserve">Coût total / Nb invitées</t>
  </si>
  <si>
    <t xml:space="preserve">Recommandation : ouvrir une cagnotte de</t>
  </si>
  <si>
    <t xml:space="preserve">× 2 versements</t>
  </si>
  <si>
    <t xml:space="preserve">Suivi prestataires</t>
  </si>
  <si>
    <t xml:space="preserve">Devis, acompte, solde, contact, statut.</t>
  </si>
  <si>
    <t xml:space="preserve">Service</t>
  </si>
  <si>
    <t xml:space="preserve">Contact</t>
  </si>
  <si>
    <t xml:space="preserve">Devis (€)</t>
  </si>
  <si>
    <t xml:space="preserve">Acompte (€)</t>
  </si>
  <si>
    <t xml:space="preserve">Solde dû (€)</t>
  </si>
  <si>
    <t xml:space="preserve">Date conf.</t>
  </si>
  <si>
    <t xml:space="preserve">📊 RÉCAP</t>
  </si>
  <si>
    <t xml:space="preserve">06 12 34 56 78</t>
  </si>
  <si>
    <t xml:space="preserve">Confirmé</t>
  </si>
  <si>
    <t xml:space="preserve">Prestataires actifs</t>
  </si>
  <si>
    <t xml:space="preserve">Massages</t>
  </si>
  <si>
    <t xml:space="preserve">06 23 45 67 89</t>
  </si>
  <si>
    <t xml:space="preserve">Total devis (€)</t>
  </si>
  <si>
    <t xml:space="preserve">06 34 56 78 90</t>
  </si>
  <si>
    <t xml:space="preserve">Total acomptes (€)</t>
  </si>
  <si>
    <t xml:space="preserve">DJ + sono</t>
  </si>
  <si>
    <t xml:space="preserve">06 45 67 89 01</t>
  </si>
  <si>
    <t xml:space="preserve">Solde restant (€)</t>
  </si>
  <si>
    <t xml:space="preserve">Prof yoga</t>
  </si>
  <si>
    <t xml:space="preserve">06 56 78 90 12</t>
  </si>
  <si>
    <t xml:space="preserve">Confirmés</t>
  </si>
  <si>
    <t xml:space="preserve">Domaine de Mus</t>
  </si>
  <si>
    <t xml:space="preserve">Visite + dégustation</t>
  </si>
  <si>
    <t xml:space="preserve">04 67 11 22 33</t>
  </si>
  <si>
    <t xml:space="preserve">À confirmer</t>
  </si>
  <si>
    <t xml:space="preserve">À relancer</t>
  </si>
  <si>
    <t xml:space="preserve">Surprises &amp; cadeaux</t>
  </si>
  <si>
    <t xml:space="preserve">Qui apporte quoi — évite les doublons.</t>
  </si>
  <si>
    <t xml:space="preserve">Surprise / Cadeau</t>
  </si>
  <si>
    <t xml:space="preserve">Pour qui</t>
  </si>
  <si>
    <t xml:space="preserve">Apporté par</t>
  </si>
  <si>
    <t xml:space="preserve">Coût (€)</t>
  </si>
  <si>
    <t xml:space="preserve">Confirmé ?</t>
  </si>
  <si>
    <t xml:space="preserve">Carnet de souvenirs collectif</t>
  </si>
  <si>
    <t xml:space="preserve">Mariée</t>
  </si>
  <si>
    <t xml:space="preserve">✅</t>
  </si>
  <si>
    <t xml:space="preserve">Une page par invitée</t>
  </si>
  <si>
    <t xml:space="preserve">Bouquet de fleurs locales</t>
  </si>
  <si>
    <t xml:space="preserve">Marché samedi matin</t>
  </si>
  <si>
    <t xml:space="preserve">Playlist commune</t>
  </si>
  <si>
    <t xml:space="preserve">Léa</t>
  </si>
  <si>
    <t xml:space="preserve">3 chansons par invitée</t>
  </si>
  <si>
    <t xml:space="preserve">Photo encadrée d'enfance</t>
  </si>
  <si>
    <t xml:space="preserve">Camille</t>
  </si>
  <si>
    <t xml:space="preserve">Cadre bois clair</t>
  </si>
  <si>
    <t xml:space="preserve">Vidéo collective surprise</t>
  </si>
  <si>
    <t xml:space="preserve">Chaque invitée envoie 30s</t>
  </si>
  <si>
    <t xml:space="preserve">Bandeaux thématiques (discrets)</t>
  </si>
  <si>
    <t xml:space="preserve">Toutes</t>
  </si>
  <si>
    <t xml:space="preserve">Pas de bandeau "phallus"</t>
  </si>
  <si>
    <t xml:space="preserve">T-shirts brodés</t>
  </si>
  <si>
    <t xml:space="preserve">Sarah</t>
  </si>
  <si>
    <t xml:space="preserve">❌</t>
  </si>
  <si>
    <t xml:space="preserve">Devis en cours</t>
  </si>
  <si>
    <t xml:space="preserve">Couronne de fleurs</t>
  </si>
  <si>
    <t xml:space="preserve">Confection samedi matin</t>
  </si>
  <si>
    <t xml:space="preserve">Cadeau retour individuel</t>
  </si>
  <si>
    <t xml:space="preserve">Petit savon local</t>
  </si>
  <si>
    <t xml:space="preserve">Aller plus loin avec Casa Sauvage</t>
  </si>
  <si>
    <t xml:space="preserve">🌲 Casa Sauvage accueille régulièrement des EVJF et EVG entre 8 et 18 personnes.</t>
  </si>
  <si>
    <t xml:space="preserve">Idéale pour ce format :</t>
  </si>
  <si>
    <t xml:space="preserve">  · Piscine privée et jacuzzi sur terrasse bois</t>
  </si>
  <si>
    <t xml:space="preserve">  · 6 chambres pour répartir intimement les invitées</t>
  </si>
  <si>
    <t xml:space="preserve">  · Cuisines équipées pour un chef à domicile</t>
  </si>
  <si>
    <t xml:space="preserve">  · Terrasses ombragées pour massages, yoga, photos</t>
  </si>
  <si>
    <t xml:space="preserve">  · Aucun voisinage : musique modérée jusqu'au cœur de la nuit</t>
  </si>
  <si>
    <t xml:space="preserve">📧  casasauvage34@gmail.com</t>
  </si>
  <si>
    <t xml:space="preserve">📍  Les Castels de Réals · 34370 Cazouls-les-Béziers (Hérault)</t>
  </si>
  <si>
    <t xml:space="preserve">💚  Devis personnalisé sous 24h · Réservation directe sans commission</t>
  </si>
  <si>
    <t xml:space="preserve">Tarifs 2025/2026 (location en exclusivité) :</t>
  </si>
  <si>
    <t xml:space="preserve">  · Janvier-Avril : 1 400 € le week-end · 2 900 € la semaine</t>
  </si>
  <si>
    <t xml:space="preserve">  · Mai-Juin et Septembre : 1 600 € le week-end · 3 400 € la semaine</t>
  </si>
  <si>
    <t xml:space="preserve">  · Juillet-Août : 4 100 à 4 200 € la semaine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</si>
</sst>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€&quot;"/>
    <numFmt numFmtId="166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3E2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2D3E2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D3E2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C0392B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D3E2F"/>
        <bgColor rgb="FF333300"/>
      </patternFill>
    </fill>
    <fill>
      <patternFill patternType="solid">
        <fgColor rgb="FFFFF7D6"/>
        <bgColor rgb="FFF7F2E8"/>
      </patternFill>
    </fill>
    <fill>
      <patternFill patternType="solid">
        <fgColor rgb="FFF7F2E8"/>
        <bgColor rgb="FFFFF7D6"/>
      </patternFill>
    </fill>
    <fill>
      <patternFill patternType="solid">
        <fgColor rgb="FFE8DDC9"/>
        <bgColor rgb="FFFCE4D6"/>
      </patternFill>
    </fill>
    <fill>
      <patternFill patternType="solid">
        <fgColor rgb="FFFCE4D6"/>
        <bgColor rgb="FFF7F2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7D6"/>
      <rgbColor rgb="FFF7F2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CE4D6"/>
      <rgbColor rgb="FF99CCFF"/>
      <rgbColor rgb="FFFF99CC"/>
      <rgbColor rgb="FFCC99FF"/>
      <rgbColor rgb="FFE8DDC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C0392B"/>
      <rgbColor rgb="FF993366"/>
      <rgbColor rgb="FF333399"/>
      <rgbColor rgb="FF2D3E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 t="s">
        <v>11</v>
      </c>
      <c r="B10" s="5" t="s">
        <v>12</v>
      </c>
    </row>
    <row r="11" customFormat="false" ht="15" hidden="false" customHeight="false" outlineLevel="0" collapsed="false">
      <c r="A11" s="4"/>
      <c r="B11" s="5"/>
    </row>
    <row r="12" customFormat="false" ht="15" hidden="false" customHeight="false" outlineLevel="0" collapsed="false">
      <c r="A12" s="4" t="s">
        <v>13</v>
      </c>
      <c r="B12" s="5" t="s">
        <v>14</v>
      </c>
    </row>
    <row r="13" customFormat="false" ht="15" hidden="false" customHeight="false" outlineLevel="0" collapsed="false">
      <c r="A13" s="4" t="s">
        <v>15</v>
      </c>
      <c r="B13" s="5" t="s">
        <v>16</v>
      </c>
    </row>
    <row r="15" customFormat="false" ht="15" hidden="false" customHeight="false" outlineLevel="0" collapsed="false">
      <c r="A15" s="6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9" min="6" style="0" width="12"/>
    <col collapsed="false" customWidth="true" hidden="false" outlineLevel="0" max="10" min="10" style="0" width="2"/>
    <col collapsed="false" customWidth="true" hidden="false" outlineLevel="0" max="11" min="11" style="0" width="22"/>
    <col collapsed="false" customWidth="true" hidden="false" outlineLevel="0" max="12" min="12" style="0" width="14"/>
  </cols>
  <sheetData>
    <row r="1" customFormat="false" ht="19.7" hidden="false" customHeight="false" outlineLevel="0" collapsed="false">
      <c r="A1" s="1" t="s">
        <v>18</v>
      </c>
    </row>
    <row r="2" customFormat="false" ht="15" hidden="false" customHeight="false" outlineLevel="0" collapsed="false">
      <c r="A2" s="2" t="s">
        <v>19</v>
      </c>
    </row>
    <row r="4" customFormat="false" ht="26.85" hidden="false" customHeight="false" outlineLevel="0" collapsed="false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K4" s="3" t="s">
        <v>29</v>
      </c>
    </row>
    <row r="5" customFormat="false" ht="15" hidden="false" customHeight="false" outlineLevel="0" collapsed="false">
      <c r="A5" s="8" t="n">
        <v>1</v>
      </c>
      <c r="B5" s="9" t="s">
        <v>30</v>
      </c>
      <c r="C5" s="9" t="s">
        <v>31</v>
      </c>
      <c r="D5" s="9" t="s">
        <v>32</v>
      </c>
      <c r="E5" s="9" t="s">
        <v>33</v>
      </c>
      <c r="F5" s="9" t="n">
        <v>200</v>
      </c>
      <c r="G5" s="9" t="n">
        <v>200</v>
      </c>
      <c r="H5" s="10" t="n">
        <f aca="false">IF(N(F5)+N(G5)=0,"",N(F5)+N(G5))</f>
        <v>400</v>
      </c>
      <c r="I5" s="9" t="s">
        <v>34</v>
      </c>
      <c r="K5" s="11" t="s">
        <v>35</v>
      </c>
      <c r="L5" s="12" t="n">
        <f aca="false">COUNTA(B5:B21)</f>
        <v>3</v>
      </c>
    </row>
    <row r="6" customFormat="false" ht="15" hidden="false" customHeight="false" outlineLevel="0" collapsed="false">
      <c r="A6" s="8" t="n">
        <v>2</v>
      </c>
      <c r="B6" s="9" t="s">
        <v>36</v>
      </c>
      <c r="C6" s="9" t="s">
        <v>37</v>
      </c>
      <c r="D6" s="9" t="s">
        <v>38</v>
      </c>
      <c r="E6" s="9" t="s">
        <v>39</v>
      </c>
      <c r="F6" s="9" t="n">
        <v>0</v>
      </c>
      <c r="G6" s="9" t="n">
        <v>0</v>
      </c>
      <c r="H6" s="10" t="str">
        <f aca="false">IF(N(F6)+N(G6)=0,"",N(F6)+N(G6))</f>
        <v/>
      </c>
      <c r="I6" s="9" t="s">
        <v>34</v>
      </c>
      <c r="K6" s="11" t="s">
        <v>40</v>
      </c>
      <c r="L6" s="12" t="n">
        <f aca="false">COUNTIF(I5:I21,"OK")</f>
        <v>2</v>
      </c>
    </row>
    <row r="7" customFormat="false" ht="15" hidden="false" customHeight="false" outlineLevel="0" collapsed="false">
      <c r="A7" s="8" t="n">
        <v>3</v>
      </c>
      <c r="B7" s="9" t="s">
        <v>41</v>
      </c>
      <c r="C7" s="9" t="s">
        <v>42</v>
      </c>
      <c r="D7" s="9" t="s">
        <v>43</v>
      </c>
      <c r="E7" s="9" t="s">
        <v>44</v>
      </c>
      <c r="F7" s="9" t="n">
        <v>200</v>
      </c>
      <c r="G7" s="9" t="n">
        <v>0</v>
      </c>
      <c r="H7" s="10" t="n">
        <f aca="false">IF(N(F7)+N(G7)=0,"",N(F7)+N(G7))</f>
        <v>200</v>
      </c>
      <c r="I7" s="9" t="s">
        <v>45</v>
      </c>
      <c r="K7" s="11" t="s">
        <v>45</v>
      </c>
      <c r="L7" s="12" t="n">
        <f aca="false">COUNTIF(I5:I21,"En attente")</f>
        <v>1</v>
      </c>
    </row>
    <row r="8" customFormat="false" ht="15" hidden="false" customHeight="false" outlineLevel="0" collapsed="false">
      <c r="A8" s="8" t="n">
        <v>1</v>
      </c>
      <c r="B8" s="9"/>
      <c r="C8" s="9"/>
      <c r="D8" s="9"/>
      <c r="E8" s="9"/>
      <c r="F8" s="9"/>
      <c r="G8" s="9"/>
      <c r="H8" s="10" t="str">
        <f aca="false">IF(N(F8)+N(G8)=0,"",N(F8)+N(G8))</f>
        <v/>
      </c>
      <c r="I8" s="9"/>
      <c r="K8" s="11" t="s">
        <v>46</v>
      </c>
      <c r="L8" s="12" t="n">
        <f aca="false">COUNTIF(I5:I21,"Annulé")</f>
        <v>0</v>
      </c>
    </row>
    <row r="9" customFormat="false" ht="15" hidden="false" customHeight="false" outlineLevel="0" collapsed="false">
      <c r="A9" s="8" t="n">
        <v>2</v>
      </c>
      <c r="B9" s="9"/>
      <c r="C9" s="9"/>
      <c r="D9" s="9"/>
      <c r="E9" s="9"/>
      <c r="F9" s="9"/>
      <c r="G9" s="9"/>
      <c r="H9" s="10" t="str">
        <f aca="false">IF(N(F9)+N(G9)=0,"",N(F9)+N(G9))</f>
        <v/>
      </c>
      <c r="I9" s="9"/>
      <c r="K9" s="11" t="s">
        <v>47</v>
      </c>
      <c r="L9" s="13" t="n">
        <f aca="false">SUM(F5:F21)</f>
        <v>400</v>
      </c>
    </row>
    <row r="10" customFormat="false" ht="15" hidden="false" customHeight="false" outlineLevel="0" collapsed="false">
      <c r="A10" s="8" t="n">
        <v>3</v>
      </c>
      <c r="B10" s="9"/>
      <c r="C10" s="9"/>
      <c r="D10" s="9"/>
      <c r="E10" s="9"/>
      <c r="F10" s="9"/>
      <c r="G10" s="9"/>
      <c r="H10" s="10" t="str">
        <f aca="false">IF(N(F10)+N(G10)=0,"",N(F10)+N(G10))</f>
        <v/>
      </c>
      <c r="I10" s="9"/>
      <c r="K10" s="11" t="s">
        <v>48</v>
      </c>
      <c r="L10" s="13" t="n">
        <f aca="false">SUM(G5:G21)</f>
        <v>200</v>
      </c>
    </row>
    <row r="11" customFormat="false" ht="15" hidden="false" customHeight="false" outlineLevel="0" collapsed="false">
      <c r="A11" s="8" t="n">
        <v>4</v>
      </c>
      <c r="B11" s="9"/>
      <c r="C11" s="9"/>
      <c r="D11" s="9"/>
      <c r="E11" s="9"/>
      <c r="F11" s="9"/>
      <c r="G11" s="9"/>
      <c r="H11" s="10" t="str">
        <f aca="false">IF(N(F11)+N(G11)=0,"",N(F11)+N(G11))</f>
        <v/>
      </c>
      <c r="I11" s="9"/>
      <c r="K11" s="11" t="s">
        <v>49</v>
      </c>
      <c r="L11" s="13" t="n">
        <f aca="false">SUM(F5:G21)</f>
        <v>600</v>
      </c>
    </row>
    <row r="12" customFormat="false" ht="15" hidden="false" customHeight="false" outlineLevel="0" collapsed="false">
      <c r="A12" s="8" t="n">
        <v>5</v>
      </c>
      <c r="B12" s="9"/>
      <c r="C12" s="9"/>
      <c r="D12" s="9"/>
      <c r="E12" s="9"/>
      <c r="F12" s="9"/>
      <c r="G12" s="9"/>
      <c r="H12" s="10" t="str">
        <f aca="false">IF(N(F12)+N(G12)=0,"",N(F12)+N(G12))</f>
        <v/>
      </c>
      <c r="I12" s="9"/>
    </row>
    <row r="13" customFormat="false" ht="15" hidden="false" customHeight="false" outlineLevel="0" collapsed="false">
      <c r="A13" s="8" t="n">
        <v>6</v>
      </c>
      <c r="B13" s="9"/>
      <c r="C13" s="9"/>
      <c r="D13" s="9"/>
      <c r="E13" s="9"/>
      <c r="F13" s="9"/>
      <c r="G13" s="9"/>
      <c r="H13" s="10" t="str">
        <f aca="false">IF(N(F13)+N(G13)=0,"",N(F13)+N(G13))</f>
        <v/>
      </c>
      <c r="I13" s="9"/>
    </row>
    <row r="14" customFormat="false" ht="15" hidden="false" customHeight="false" outlineLevel="0" collapsed="false">
      <c r="A14" s="8" t="n">
        <v>7</v>
      </c>
      <c r="B14" s="9"/>
      <c r="C14" s="9"/>
      <c r="D14" s="9"/>
      <c r="E14" s="9"/>
      <c r="F14" s="9"/>
      <c r="G14" s="9"/>
      <c r="H14" s="10" t="str">
        <f aca="false">IF(N(F14)+N(G14)=0,"",N(F14)+N(G14))</f>
        <v/>
      </c>
      <c r="I14" s="9"/>
    </row>
    <row r="15" customFormat="false" ht="15" hidden="false" customHeight="false" outlineLevel="0" collapsed="false">
      <c r="A15" s="8" t="n">
        <v>8</v>
      </c>
      <c r="B15" s="9"/>
      <c r="C15" s="9"/>
      <c r="D15" s="9"/>
      <c r="E15" s="9"/>
      <c r="F15" s="9"/>
      <c r="G15" s="9"/>
      <c r="H15" s="10" t="str">
        <f aca="false">IF(N(F15)+N(G15)=0,"",N(F15)+N(G15))</f>
        <v/>
      </c>
      <c r="I15" s="9"/>
    </row>
    <row r="16" customFormat="false" ht="15" hidden="false" customHeight="false" outlineLevel="0" collapsed="false">
      <c r="A16" s="8" t="n">
        <v>9</v>
      </c>
      <c r="B16" s="9"/>
      <c r="C16" s="9"/>
      <c r="D16" s="9"/>
      <c r="E16" s="9"/>
      <c r="F16" s="9"/>
      <c r="G16" s="9"/>
      <c r="H16" s="10" t="str">
        <f aca="false">IF(N(F16)+N(G16)=0,"",N(F16)+N(G16))</f>
        <v/>
      </c>
      <c r="I16" s="9"/>
    </row>
    <row r="17" customFormat="false" ht="15" hidden="false" customHeight="false" outlineLevel="0" collapsed="false">
      <c r="A17" s="8" t="n">
        <v>10</v>
      </c>
      <c r="B17" s="9"/>
      <c r="C17" s="9"/>
      <c r="D17" s="9"/>
      <c r="E17" s="9"/>
      <c r="F17" s="9"/>
      <c r="G17" s="9"/>
      <c r="H17" s="10" t="str">
        <f aca="false">IF(N(F17)+N(G17)=0,"",N(F17)+N(G17))</f>
        <v/>
      </c>
      <c r="I17" s="9"/>
    </row>
    <row r="18" customFormat="false" ht="15" hidden="false" customHeight="false" outlineLevel="0" collapsed="false">
      <c r="A18" s="8" t="n">
        <v>11</v>
      </c>
      <c r="B18" s="9"/>
      <c r="C18" s="9"/>
      <c r="D18" s="9"/>
      <c r="E18" s="9"/>
      <c r="F18" s="9"/>
      <c r="G18" s="9"/>
      <c r="H18" s="10" t="str">
        <f aca="false">IF(N(F18)+N(G18)=0,"",N(F18)+N(G18))</f>
        <v/>
      </c>
      <c r="I18" s="9"/>
    </row>
    <row r="19" customFormat="false" ht="15" hidden="false" customHeight="false" outlineLevel="0" collapsed="false">
      <c r="A19" s="8" t="n">
        <v>12</v>
      </c>
      <c r="B19" s="9"/>
      <c r="C19" s="9"/>
      <c r="D19" s="9"/>
      <c r="E19" s="9"/>
      <c r="F19" s="9"/>
      <c r="G19" s="9"/>
      <c r="H19" s="10" t="str">
        <f aca="false">IF(N(F19)+N(G19)=0,"",N(F19)+N(G19))</f>
        <v/>
      </c>
      <c r="I19" s="9"/>
    </row>
    <row r="20" customFormat="false" ht="15" hidden="false" customHeight="false" outlineLevel="0" collapsed="false">
      <c r="A20" s="8" t="n">
        <v>13</v>
      </c>
      <c r="B20" s="9"/>
      <c r="C20" s="9"/>
      <c r="D20" s="9"/>
      <c r="E20" s="9"/>
      <c r="F20" s="9"/>
      <c r="G20" s="9"/>
      <c r="H20" s="10" t="str">
        <f aca="false">IF(N(F20)+N(G20)=0,"",N(F20)+N(G20))</f>
        <v/>
      </c>
      <c r="I20" s="9"/>
    </row>
    <row r="21" customFormat="false" ht="15" hidden="false" customHeight="false" outlineLevel="0" collapsed="false">
      <c r="A21" s="8" t="n">
        <v>14</v>
      </c>
      <c r="B21" s="9"/>
      <c r="C21" s="9"/>
      <c r="D21" s="9"/>
      <c r="E21" s="9"/>
      <c r="F21" s="9"/>
      <c r="G21" s="9"/>
      <c r="H21" s="10" t="str">
        <f aca="false">IF(N(F21)+N(G21)=0,"",N(F21)+N(G21))</f>
        <v/>
      </c>
      <c r="I21" s="9"/>
    </row>
  </sheetData>
  <dataValidations count="1">
    <dataValidation allowBlank="true" errorStyle="stop" operator="between" showDropDown="false" showErrorMessage="false" showInputMessage="false" sqref="I5:I21" type="list">
      <formula1>"OK,En attente,Annulé"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5" min="4" style="0" width="18"/>
    <col collapsed="false" customWidth="true" hidden="false" outlineLevel="0" max="6" min="6" style="0" width="14"/>
    <col collapsed="false" customWidth="true" hidden="false" outlineLevel="0" max="7" min="7" style="0" width="30"/>
  </cols>
  <sheetData>
    <row r="1" customFormat="false" ht="19.7" hidden="false" customHeight="false" outlineLevel="0" collapsed="false">
      <c r="A1" s="1" t="s">
        <v>50</v>
      </c>
    </row>
    <row r="2" customFormat="false" ht="15" hidden="false" customHeight="false" outlineLevel="0" collapsed="false">
      <c r="A2" s="2" t="s">
        <v>51</v>
      </c>
    </row>
    <row r="4" customFormat="false" ht="26.85" hidden="false" customHeight="false" outlineLevel="0" collapsed="false">
      <c r="A4" s="7" t="s">
        <v>52</v>
      </c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</row>
    <row r="5" customFormat="false" ht="15" hidden="false" customHeight="false" outlineLevel="0" collapsed="false">
      <c r="A5" s="14" t="s">
        <v>59</v>
      </c>
      <c r="B5" s="14" t="s">
        <v>60</v>
      </c>
      <c r="C5" s="15" t="s">
        <v>61</v>
      </c>
      <c r="D5" s="14" t="s">
        <v>62</v>
      </c>
      <c r="E5" s="14" t="s">
        <v>63</v>
      </c>
      <c r="F5" s="16" t="s">
        <v>64</v>
      </c>
      <c r="G5" s="15" t="s">
        <v>65</v>
      </c>
    </row>
    <row r="6" customFormat="false" ht="15" hidden="false" customHeight="false" outlineLevel="0" collapsed="false">
      <c r="A6" s="14" t="s">
        <v>59</v>
      </c>
      <c r="B6" s="14" t="s">
        <v>66</v>
      </c>
      <c r="C6" s="15" t="s">
        <v>67</v>
      </c>
      <c r="D6" s="14" t="s">
        <v>68</v>
      </c>
      <c r="E6" s="14" t="s">
        <v>63</v>
      </c>
      <c r="F6" s="16" t="s">
        <v>64</v>
      </c>
      <c r="G6" s="15" t="s">
        <v>69</v>
      </c>
    </row>
    <row r="7" customFormat="false" ht="15" hidden="false" customHeight="false" outlineLevel="0" collapsed="false">
      <c r="A7" s="14" t="s">
        <v>59</v>
      </c>
      <c r="B7" s="14" t="s">
        <v>70</v>
      </c>
      <c r="C7" s="15" t="s">
        <v>71</v>
      </c>
      <c r="D7" s="14" t="s">
        <v>72</v>
      </c>
      <c r="E7" s="14" t="s">
        <v>63</v>
      </c>
      <c r="F7" s="16" t="s">
        <v>64</v>
      </c>
      <c r="G7" s="15" t="s">
        <v>73</v>
      </c>
    </row>
    <row r="8" customFormat="false" ht="15" hidden="false" customHeight="false" outlineLevel="0" collapsed="false">
      <c r="A8" s="14" t="s">
        <v>59</v>
      </c>
      <c r="B8" s="14" t="s">
        <v>74</v>
      </c>
      <c r="C8" s="15" t="s">
        <v>75</v>
      </c>
      <c r="D8" s="14" t="s">
        <v>76</v>
      </c>
      <c r="E8" s="14" t="s">
        <v>63</v>
      </c>
      <c r="F8" s="16" t="s">
        <v>64</v>
      </c>
      <c r="G8" s="15" t="s">
        <v>77</v>
      </c>
    </row>
    <row r="9" customFormat="false" ht="15" hidden="false" customHeight="false" outlineLevel="0" collapsed="false">
      <c r="A9" s="14" t="s">
        <v>78</v>
      </c>
      <c r="B9" s="14" t="s">
        <v>79</v>
      </c>
      <c r="C9" s="15" t="s">
        <v>80</v>
      </c>
      <c r="D9" s="14" t="s">
        <v>68</v>
      </c>
      <c r="E9" s="14" t="s">
        <v>33</v>
      </c>
      <c r="F9" s="16" t="s">
        <v>64</v>
      </c>
      <c r="G9" s="15" t="s">
        <v>81</v>
      </c>
    </row>
    <row r="10" customFormat="false" ht="15" hidden="false" customHeight="false" outlineLevel="0" collapsed="false">
      <c r="A10" s="14" t="s">
        <v>78</v>
      </c>
      <c r="B10" s="14" t="s">
        <v>82</v>
      </c>
      <c r="C10" s="15" t="s">
        <v>83</v>
      </c>
      <c r="D10" s="14" t="s">
        <v>84</v>
      </c>
      <c r="E10" s="14" t="s">
        <v>85</v>
      </c>
      <c r="F10" s="16" t="s">
        <v>64</v>
      </c>
      <c r="G10" s="15" t="s">
        <v>86</v>
      </c>
    </row>
    <row r="11" customFormat="false" ht="15" hidden="false" customHeight="false" outlineLevel="0" collapsed="false">
      <c r="A11" s="14" t="s">
        <v>78</v>
      </c>
      <c r="B11" s="14" t="s">
        <v>87</v>
      </c>
      <c r="C11" s="15" t="s">
        <v>88</v>
      </c>
      <c r="D11" s="14" t="s">
        <v>68</v>
      </c>
      <c r="E11" s="14" t="s">
        <v>89</v>
      </c>
      <c r="F11" s="16" t="s">
        <v>64</v>
      </c>
      <c r="G11" s="15" t="s">
        <v>90</v>
      </c>
    </row>
    <row r="12" customFormat="false" ht="15" hidden="false" customHeight="false" outlineLevel="0" collapsed="false">
      <c r="A12" s="14" t="s">
        <v>78</v>
      </c>
      <c r="B12" s="14" t="s">
        <v>91</v>
      </c>
      <c r="C12" s="15" t="s">
        <v>92</v>
      </c>
      <c r="D12" s="14" t="s">
        <v>93</v>
      </c>
      <c r="E12" s="14" t="s">
        <v>63</v>
      </c>
      <c r="F12" s="16" t="s">
        <v>64</v>
      </c>
      <c r="G12" s="15" t="s">
        <v>94</v>
      </c>
    </row>
    <row r="13" customFormat="false" ht="15" hidden="false" customHeight="false" outlineLevel="0" collapsed="false">
      <c r="A13" s="14" t="s">
        <v>78</v>
      </c>
      <c r="B13" s="14" t="s">
        <v>95</v>
      </c>
      <c r="C13" s="15" t="s">
        <v>96</v>
      </c>
      <c r="D13" s="14" t="s">
        <v>97</v>
      </c>
      <c r="E13" s="14" t="s">
        <v>98</v>
      </c>
      <c r="F13" s="16" t="s">
        <v>64</v>
      </c>
      <c r="G13" s="15" t="s">
        <v>99</v>
      </c>
    </row>
    <row r="14" customFormat="false" ht="15" hidden="false" customHeight="false" outlineLevel="0" collapsed="false">
      <c r="A14" s="14" t="s">
        <v>78</v>
      </c>
      <c r="B14" s="14" t="s">
        <v>100</v>
      </c>
      <c r="C14" s="15" t="s">
        <v>101</v>
      </c>
      <c r="D14" s="14" t="s">
        <v>68</v>
      </c>
      <c r="E14" s="14" t="s">
        <v>63</v>
      </c>
      <c r="F14" s="17" t="s">
        <v>102</v>
      </c>
      <c r="G14" s="15" t="s">
        <v>103</v>
      </c>
    </row>
    <row r="15" customFormat="false" ht="15" hidden="false" customHeight="false" outlineLevel="0" collapsed="false">
      <c r="A15" s="14" t="s">
        <v>78</v>
      </c>
      <c r="B15" s="14" t="s">
        <v>70</v>
      </c>
      <c r="C15" s="15" t="s">
        <v>104</v>
      </c>
      <c r="D15" s="14" t="s">
        <v>72</v>
      </c>
      <c r="E15" s="14" t="s">
        <v>105</v>
      </c>
      <c r="F15" s="16" t="s">
        <v>64</v>
      </c>
      <c r="G15" s="15" t="s">
        <v>106</v>
      </c>
    </row>
    <row r="16" customFormat="false" ht="15" hidden="false" customHeight="false" outlineLevel="0" collapsed="false">
      <c r="A16" s="14" t="s">
        <v>78</v>
      </c>
      <c r="B16" s="14" t="s">
        <v>74</v>
      </c>
      <c r="C16" s="15" t="s">
        <v>107</v>
      </c>
      <c r="D16" s="14" t="s">
        <v>76</v>
      </c>
      <c r="E16" s="14" t="s">
        <v>63</v>
      </c>
      <c r="F16" s="17" t="s">
        <v>108</v>
      </c>
      <c r="G16" s="15" t="s">
        <v>109</v>
      </c>
    </row>
    <row r="17" customFormat="false" ht="15" hidden="false" customHeight="false" outlineLevel="0" collapsed="false">
      <c r="A17" s="14" t="s">
        <v>78</v>
      </c>
      <c r="B17" s="14" t="s">
        <v>110</v>
      </c>
      <c r="C17" s="15" t="s">
        <v>111</v>
      </c>
      <c r="D17" s="14" t="s">
        <v>112</v>
      </c>
      <c r="E17" s="14" t="s">
        <v>113</v>
      </c>
      <c r="F17" s="16" t="s">
        <v>64</v>
      </c>
      <c r="G17" s="15" t="s">
        <v>114</v>
      </c>
    </row>
    <row r="18" customFormat="false" ht="15" hidden="false" customHeight="false" outlineLevel="0" collapsed="false">
      <c r="A18" s="14" t="s">
        <v>115</v>
      </c>
      <c r="B18" s="14" t="s">
        <v>116</v>
      </c>
      <c r="C18" s="15" t="s">
        <v>117</v>
      </c>
      <c r="D18" s="14" t="s">
        <v>72</v>
      </c>
      <c r="E18" s="14" t="s">
        <v>33</v>
      </c>
      <c r="F18" s="16" t="s">
        <v>64</v>
      </c>
      <c r="G18" s="15" t="s">
        <v>118</v>
      </c>
    </row>
    <row r="19" customFormat="false" ht="15" hidden="false" customHeight="false" outlineLevel="0" collapsed="false">
      <c r="A19" s="14" t="s">
        <v>115</v>
      </c>
      <c r="B19" s="14" t="s">
        <v>119</v>
      </c>
      <c r="C19" s="18" t="s">
        <v>120</v>
      </c>
      <c r="D19" s="14" t="s">
        <v>76</v>
      </c>
      <c r="E19" s="14" t="s">
        <v>63</v>
      </c>
      <c r="F19" s="17" t="s">
        <v>121</v>
      </c>
      <c r="G19" s="15" t="s">
        <v>122</v>
      </c>
    </row>
    <row r="20" customFormat="false" ht="15" hidden="false" customHeight="false" outlineLevel="0" collapsed="false">
      <c r="A20" s="14" t="s">
        <v>115</v>
      </c>
      <c r="B20" s="14" t="s">
        <v>91</v>
      </c>
      <c r="C20" s="15" t="s">
        <v>123</v>
      </c>
      <c r="D20" s="14" t="s">
        <v>124</v>
      </c>
      <c r="E20" s="14" t="s">
        <v>125</v>
      </c>
      <c r="F20" s="16" t="s">
        <v>64</v>
      </c>
      <c r="G20" s="15" t="s">
        <v>126</v>
      </c>
    </row>
    <row r="21" customFormat="false" ht="15" hidden="false" customHeight="false" outlineLevel="0" collapsed="false">
      <c r="A21" s="14" t="s">
        <v>115</v>
      </c>
      <c r="B21" s="14" t="s">
        <v>60</v>
      </c>
      <c r="C21" s="15" t="s">
        <v>127</v>
      </c>
      <c r="D21" s="14" t="s">
        <v>33</v>
      </c>
      <c r="E21" s="14" t="s">
        <v>33</v>
      </c>
      <c r="F21" s="16" t="s">
        <v>64</v>
      </c>
      <c r="G21" s="15" t="s">
        <v>128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18"/>
  </cols>
  <sheetData>
    <row r="1" customFormat="false" ht="19.7" hidden="false" customHeight="false" outlineLevel="0" collapsed="false">
      <c r="A1" s="1" t="s">
        <v>129</v>
      </c>
    </row>
    <row r="2" customFormat="false" ht="15" hidden="false" customHeight="false" outlineLevel="0" collapsed="false">
      <c r="A2" s="2" t="s">
        <v>130</v>
      </c>
    </row>
    <row r="4" customFormat="false" ht="15" hidden="false" customHeight="false" outlineLevel="0" collapsed="false">
      <c r="A4" s="6" t="s">
        <v>131</v>
      </c>
    </row>
    <row r="5" customFormat="false" ht="15" hidden="false" customHeight="false" outlineLevel="0" collapsed="false">
      <c r="A5" s="4" t="s">
        <v>132</v>
      </c>
      <c r="B5" s="19" t="n">
        <v>9</v>
      </c>
      <c r="C5" s="2" t="s">
        <v>133</v>
      </c>
    </row>
    <row r="7" customFormat="false" ht="15" hidden="false" customHeight="false" outlineLevel="0" collapsed="false">
      <c r="A7" s="7" t="s">
        <v>134</v>
      </c>
      <c r="B7" s="7" t="s">
        <v>135</v>
      </c>
      <c r="C7" s="7" t="s">
        <v>136</v>
      </c>
      <c r="D7" s="7" t="s">
        <v>137</v>
      </c>
    </row>
    <row r="8" customFormat="false" ht="15" hidden="false" customHeight="false" outlineLevel="0" collapsed="false">
      <c r="A8" s="8" t="s">
        <v>138</v>
      </c>
      <c r="B8" s="8" t="s">
        <v>139</v>
      </c>
      <c r="C8" s="20" t="n">
        <v>1600</v>
      </c>
      <c r="D8" s="21" t="s">
        <v>140</v>
      </c>
    </row>
    <row r="9" customFormat="false" ht="15" hidden="false" customHeight="false" outlineLevel="0" collapsed="false">
      <c r="A9" s="8" t="s">
        <v>141</v>
      </c>
      <c r="B9" s="8" t="s">
        <v>139</v>
      </c>
      <c r="C9" s="20" t="n">
        <v>190</v>
      </c>
      <c r="D9" s="21" t="s">
        <v>140</v>
      </c>
    </row>
    <row r="10" customFormat="false" ht="15" hidden="false" customHeight="false" outlineLevel="0" collapsed="false">
      <c r="A10" s="8" t="s">
        <v>142</v>
      </c>
      <c r="B10" s="8" t="s">
        <v>139</v>
      </c>
      <c r="C10" s="20" t="n">
        <v>50</v>
      </c>
      <c r="D10" s="21" t="s">
        <v>143</v>
      </c>
    </row>
    <row r="11" customFormat="false" ht="15" hidden="false" customHeight="false" outlineLevel="0" collapsed="false">
      <c r="A11" s="8" t="s">
        <v>144</v>
      </c>
      <c r="B11" s="8" t="s">
        <v>145</v>
      </c>
      <c r="C11" s="20" t="n">
        <v>800</v>
      </c>
      <c r="D11" s="21" t="s">
        <v>146</v>
      </c>
    </row>
    <row r="12" customFormat="false" ht="15" hidden="false" customHeight="false" outlineLevel="0" collapsed="false">
      <c r="A12" s="8" t="s">
        <v>147</v>
      </c>
      <c r="B12" s="8" t="s">
        <v>148</v>
      </c>
      <c r="C12" s="20" t="n">
        <v>750</v>
      </c>
      <c r="D12" s="21" t="s">
        <v>146</v>
      </c>
    </row>
    <row r="13" customFormat="false" ht="15" hidden="false" customHeight="false" outlineLevel="0" collapsed="false">
      <c r="A13" s="8" t="s">
        <v>149</v>
      </c>
      <c r="B13" s="8" t="s">
        <v>150</v>
      </c>
      <c r="C13" s="20" t="n">
        <v>600</v>
      </c>
      <c r="D13" s="21" t="s">
        <v>151</v>
      </c>
    </row>
    <row r="14" customFormat="false" ht="15" hidden="false" customHeight="false" outlineLevel="0" collapsed="false">
      <c r="A14" s="8" t="s">
        <v>152</v>
      </c>
      <c r="B14" s="8" t="s">
        <v>153</v>
      </c>
      <c r="C14" s="20" t="n">
        <v>400</v>
      </c>
      <c r="D14" s="21" t="s">
        <v>146</v>
      </c>
    </row>
    <row r="15" customFormat="false" ht="15" hidden="false" customHeight="false" outlineLevel="0" collapsed="false">
      <c r="A15" s="8" t="s">
        <v>154</v>
      </c>
      <c r="B15" s="8" t="s">
        <v>155</v>
      </c>
      <c r="C15" s="20" t="n">
        <v>120</v>
      </c>
      <c r="D15" s="21" t="s">
        <v>151</v>
      </c>
    </row>
    <row r="16" customFormat="false" ht="15" hidden="false" customHeight="false" outlineLevel="0" collapsed="false">
      <c r="A16" s="8" t="s">
        <v>156</v>
      </c>
      <c r="B16" s="8" t="s">
        <v>63</v>
      </c>
      <c r="C16" s="20" t="n">
        <v>400</v>
      </c>
      <c r="D16" s="21" t="s">
        <v>157</v>
      </c>
    </row>
    <row r="17" customFormat="false" ht="15" hidden="false" customHeight="false" outlineLevel="0" collapsed="false">
      <c r="A17" s="8" t="s">
        <v>158</v>
      </c>
      <c r="B17" s="8" t="s">
        <v>159</v>
      </c>
      <c r="C17" s="20" t="n">
        <v>100</v>
      </c>
      <c r="D17" s="21" t="s">
        <v>160</v>
      </c>
    </row>
    <row r="18" customFormat="false" ht="15" hidden="false" customHeight="false" outlineLevel="0" collapsed="false">
      <c r="A18" s="8" t="s">
        <v>161</v>
      </c>
      <c r="B18" s="8" t="s">
        <v>63</v>
      </c>
      <c r="C18" s="20" t="n">
        <v>30</v>
      </c>
      <c r="D18" s="21" t="s">
        <v>160</v>
      </c>
    </row>
    <row r="19" customFormat="false" ht="15" hidden="false" customHeight="false" outlineLevel="0" collapsed="false">
      <c r="A19" s="8" t="s">
        <v>162</v>
      </c>
      <c r="B19" s="8" t="s">
        <v>33</v>
      </c>
      <c r="C19" s="20" t="n">
        <v>200</v>
      </c>
      <c r="D19" s="21"/>
    </row>
    <row r="20" customFormat="false" ht="15" hidden="false" customHeight="false" outlineLevel="0" collapsed="false">
      <c r="A20" s="22" t="s">
        <v>163</v>
      </c>
      <c r="C20" s="23" t="n">
        <f aca="false">SUM(C8:C19)</f>
        <v>5240</v>
      </c>
    </row>
    <row r="22" customFormat="false" ht="15" hidden="false" customHeight="false" outlineLevel="0" collapsed="false">
      <c r="A22" s="3" t="s">
        <v>164</v>
      </c>
    </row>
    <row r="23" customFormat="false" ht="17.35" hidden="false" customHeight="false" outlineLevel="0" collapsed="false">
      <c r="A23" s="11" t="s">
        <v>165</v>
      </c>
      <c r="C23" s="24" t="n">
        <f aca="false">IFERROR(C20/B5,0)</f>
        <v>582.222222222222</v>
      </c>
    </row>
    <row r="24" customFormat="false" ht="15" hidden="false" customHeight="false" outlineLevel="0" collapsed="false">
      <c r="A24" s="4" t="s">
        <v>166</v>
      </c>
      <c r="C24" s="13" t="n">
        <f aca="false">ROUND(C23/2,0)</f>
        <v>291</v>
      </c>
      <c r="D24" s="2" t="s">
        <v>167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18"/>
    <col collapsed="false" customWidth="true" hidden="false" outlineLevel="0" max="7" min="4" style="0" width="12"/>
    <col collapsed="false" customWidth="true" hidden="false" outlineLevel="0" max="8" min="8" style="0" width="16"/>
    <col collapsed="false" customWidth="true" hidden="false" outlineLevel="0" max="9" min="9" style="0" width="2"/>
    <col collapsed="false" customWidth="true" hidden="false" outlineLevel="0" max="10" min="10" style="0" width="22"/>
    <col collapsed="false" customWidth="true" hidden="false" outlineLevel="0" max="11" min="11" style="0" width="14"/>
  </cols>
  <sheetData>
    <row r="1" customFormat="false" ht="19.7" hidden="false" customHeight="false" outlineLevel="0" collapsed="false">
      <c r="A1" s="1" t="s">
        <v>168</v>
      </c>
    </row>
    <row r="2" customFormat="false" ht="15" hidden="false" customHeight="false" outlineLevel="0" collapsed="false">
      <c r="A2" s="2" t="s">
        <v>169</v>
      </c>
    </row>
    <row r="4" customFormat="false" ht="26.85" hidden="false" customHeight="false" outlineLevel="0" collapsed="false">
      <c r="A4" s="7" t="s">
        <v>135</v>
      </c>
      <c r="B4" s="7" t="s">
        <v>170</v>
      </c>
      <c r="C4" s="7" t="s">
        <v>171</v>
      </c>
      <c r="D4" s="7" t="s">
        <v>172</v>
      </c>
      <c r="E4" s="7" t="s">
        <v>173</v>
      </c>
      <c r="F4" s="7" t="s">
        <v>174</v>
      </c>
      <c r="G4" s="7" t="s">
        <v>175</v>
      </c>
      <c r="H4" s="7" t="s">
        <v>28</v>
      </c>
      <c r="J4" s="3" t="s">
        <v>176</v>
      </c>
    </row>
    <row r="5" customFormat="false" ht="15" hidden="false" customHeight="false" outlineLevel="0" collapsed="false">
      <c r="A5" s="8" t="s">
        <v>145</v>
      </c>
      <c r="B5" s="8" t="s">
        <v>89</v>
      </c>
      <c r="C5" s="9" t="s">
        <v>177</v>
      </c>
      <c r="D5" s="25" t="n">
        <v>800</v>
      </c>
      <c r="E5" s="25" t="n">
        <v>300</v>
      </c>
      <c r="F5" s="10" t="n">
        <f aca="false">IF(D5="","",D5-N(E5))</f>
        <v>500</v>
      </c>
      <c r="G5" s="9"/>
      <c r="H5" s="9" t="s">
        <v>178</v>
      </c>
      <c r="J5" s="11" t="s">
        <v>179</v>
      </c>
      <c r="K5" s="12" t="n">
        <f aca="false">COUNTA(A5:A17)</f>
        <v>6</v>
      </c>
    </row>
    <row r="6" customFormat="false" ht="15" hidden="false" customHeight="false" outlineLevel="0" collapsed="false">
      <c r="A6" s="8" t="s">
        <v>148</v>
      </c>
      <c r="B6" s="8" t="s">
        <v>180</v>
      </c>
      <c r="C6" s="9" t="s">
        <v>181</v>
      </c>
      <c r="D6" s="25" t="n">
        <v>750</v>
      </c>
      <c r="E6" s="25" t="n">
        <v>0</v>
      </c>
      <c r="F6" s="10" t="n">
        <f aca="false">IF(D6="","",D6-N(E6))</f>
        <v>750</v>
      </c>
      <c r="G6" s="9"/>
      <c r="H6" s="9" t="s">
        <v>151</v>
      </c>
      <c r="J6" s="11" t="s">
        <v>182</v>
      </c>
      <c r="K6" s="13" t="n">
        <f aca="false">SUM(D5:D17)</f>
        <v>2850</v>
      </c>
    </row>
    <row r="7" customFormat="false" ht="15" hidden="false" customHeight="false" outlineLevel="0" collapsed="false">
      <c r="A7" s="8" t="s">
        <v>150</v>
      </c>
      <c r="B7" s="8" t="s">
        <v>98</v>
      </c>
      <c r="C7" s="9" t="s">
        <v>183</v>
      </c>
      <c r="D7" s="25" t="n">
        <v>600</v>
      </c>
      <c r="E7" s="25" t="n">
        <v>200</v>
      </c>
      <c r="F7" s="10" t="n">
        <f aca="false">IF(D7="","",D7-N(E7))</f>
        <v>400</v>
      </c>
      <c r="G7" s="9"/>
      <c r="H7" s="9" t="s">
        <v>178</v>
      </c>
      <c r="J7" s="11" t="s">
        <v>184</v>
      </c>
      <c r="K7" s="13" t="n">
        <f aca="false">SUM(E5:E17)</f>
        <v>700</v>
      </c>
    </row>
    <row r="8" customFormat="false" ht="15" hidden="false" customHeight="false" outlineLevel="0" collapsed="false">
      <c r="A8" s="8" t="s">
        <v>153</v>
      </c>
      <c r="B8" s="8" t="s">
        <v>185</v>
      </c>
      <c r="C8" s="9" t="s">
        <v>186</v>
      </c>
      <c r="D8" s="25" t="n">
        <v>400</v>
      </c>
      <c r="E8" s="25" t="n">
        <v>200</v>
      </c>
      <c r="F8" s="10" t="n">
        <f aca="false">IF(D8="","",D8-N(E8))</f>
        <v>200</v>
      </c>
      <c r="G8" s="9"/>
      <c r="H8" s="9" t="s">
        <v>178</v>
      </c>
      <c r="J8" s="11" t="s">
        <v>187</v>
      </c>
      <c r="K8" s="13" t="n">
        <f aca="false">SUM(D5:D17)-SUM(E5:E17)</f>
        <v>2150</v>
      </c>
    </row>
    <row r="9" customFormat="false" ht="15" hidden="false" customHeight="false" outlineLevel="0" collapsed="false">
      <c r="A9" s="8" t="s">
        <v>155</v>
      </c>
      <c r="B9" s="8" t="s">
        <v>188</v>
      </c>
      <c r="C9" s="9" t="s">
        <v>189</v>
      </c>
      <c r="D9" s="25" t="n">
        <v>120</v>
      </c>
      <c r="E9" s="25" t="n">
        <v>0</v>
      </c>
      <c r="F9" s="10" t="n">
        <f aca="false">IF(D9="","",D9-N(E9))</f>
        <v>120</v>
      </c>
      <c r="G9" s="9"/>
      <c r="H9" s="9" t="s">
        <v>151</v>
      </c>
      <c r="J9" s="11" t="s">
        <v>190</v>
      </c>
      <c r="K9" s="12" t="n">
        <f aca="false">COUNTIF(H5:H17,"Confirmé")+COUNTIF(H5:H17,"Soldé")</f>
        <v>3</v>
      </c>
    </row>
    <row r="10" customFormat="false" ht="15" hidden="false" customHeight="false" outlineLevel="0" collapsed="false">
      <c r="A10" s="8" t="s">
        <v>191</v>
      </c>
      <c r="B10" s="8" t="s">
        <v>192</v>
      </c>
      <c r="C10" s="9" t="s">
        <v>193</v>
      </c>
      <c r="D10" s="25" t="n">
        <v>180</v>
      </c>
      <c r="E10" s="25" t="n">
        <v>0</v>
      </c>
      <c r="F10" s="10" t="n">
        <f aca="false">IF(D10="","",D10-N(E10))</f>
        <v>180</v>
      </c>
      <c r="G10" s="9"/>
      <c r="H10" s="9" t="s">
        <v>194</v>
      </c>
      <c r="J10" s="11" t="s">
        <v>195</v>
      </c>
      <c r="K10" s="12" t="n">
        <f aca="false">COUNTIF(H5:H17,"À confirmer")+COUNTIF(H5:H17,"Demande envoyée")</f>
        <v>1</v>
      </c>
    </row>
    <row r="11" customFormat="false" ht="15" hidden="false" customHeight="false" outlineLevel="0" collapsed="false">
      <c r="A11" s="9"/>
      <c r="B11" s="9"/>
      <c r="C11" s="9"/>
      <c r="D11" s="9"/>
      <c r="E11" s="9"/>
      <c r="F11" s="10" t="str">
        <f aca="false">IF(D11="","",D11-N(E11))</f>
        <v/>
      </c>
      <c r="G11" s="9"/>
      <c r="H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10" t="str">
        <f aca="false">IF(D12="","",D12-N(E12))</f>
        <v/>
      </c>
      <c r="G12" s="9"/>
      <c r="H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10" t="str">
        <f aca="false">IF(D13="","",D13-N(E13))</f>
        <v/>
      </c>
      <c r="G13" s="9"/>
      <c r="H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10" t="str">
        <f aca="false">IF(D14="","",D14-N(E14))</f>
        <v/>
      </c>
      <c r="G14" s="9"/>
      <c r="H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10" t="str">
        <f aca="false">IF(D15="","",D15-N(E15))</f>
        <v/>
      </c>
      <c r="G15" s="9"/>
      <c r="H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10" t="str">
        <f aca="false">IF(D16="","",D16-N(E16))</f>
        <v/>
      </c>
      <c r="G16" s="9"/>
      <c r="H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10" t="str">
        <f aca="false">IF(D17="","",D17-N(E17))</f>
        <v/>
      </c>
      <c r="G17" s="9"/>
      <c r="H17" s="9"/>
    </row>
  </sheetData>
  <dataValidations count="1">
    <dataValidation allowBlank="true" errorStyle="stop" operator="between" showDropDown="false" showErrorMessage="false" showInputMessage="false" sqref="H5:H17" type="list">
      <formula1>"Demande envoyée,Devis reçu,Réservé,Acompte versé,Confirmé,Soldé,À confirmer,Annulé"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32"/>
  </cols>
  <sheetData>
    <row r="1" customFormat="false" ht="19.7" hidden="false" customHeight="false" outlineLevel="0" collapsed="false">
      <c r="A1" s="1" t="s">
        <v>196</v>
      </c>
    </row>
    <row r="2" customFormat="false" ht="15" hidden="false" customHeight="false" outlineLevel="0" collapsed="false">
      <c r="A2" s="2" t="s">
        <v>197</v>
      </c>
    </row>
    <row r="4" customFormat="false" ht="15" hidden="false" customHeight="false" outlineLevel="0" collapsed="false">
      <c r="A4" s="7" t="s">
        <v>198</v>
      </c>
      <c r="B4" s="7" t="s">
        <v>199</v>
      </c>
      <c r="C4" s="7" t="s">
        <v>200</v>
      </c>
      <c r="D4" s="7" t="s">
        <v>201</v>
      </c>
      <c r="E4" s="7" t="s">
        <v>202</v>
      </c>
      <c r="F4" s="7" t="s">
        <v>58</v>
      </c>
    </row>
    <row r="5" customFormat="false" ht="15" hidden="false" customHeight="false" outlineLevel="0" collapsed="false">
      <c r="A5" s="9" t="s">
        <v>203</v>
      </c>
      <c r="B5" s="9" t="s">
        <v>204</v>
      </c>
      <c r="C5" s="9" t="s">
        <v>63</v>
      </c>
      <c r="D5" s="25" t="n">
        <v>40</v>
      </c>
      <c r="E5" s="9" t="s">
        <v>205</v>
      </c>
      <c r="F5" s="9" t="s">
        <v>206</v>
      </c>
    </row>
    <row r="6" customFormat="false" ht="15" hidden="false" customHeight="false" outlineLevel="0" collapsed="false">
      <c r="A6" s="9" t="s">
        <v>207</v>
      </c>
      <c r="B6" s="9" t="s">
        <v>204</v>
      </c>
      <c r="C6" s="9" t="s">
        <v>41</v>
      </c>
      <c r="D6" s="25" t="n">
        <v>30</v>
      </c>
      <c r="E6" s="9" t="s">
        <v>205</v>
      </c>
      <c r="F6" s="9" t="s">
        <v>208</v>
      </c>
    </row>
    <row r="7" customFormat="false" ht="15" hidden="false" customHeight="false" outlineLevel="0" collapsed="false">
      <c r="A7" s="9" t="s">
        <v>209</v>
      </c>
      <c r="B7" s="9" t="s">
        <v>204</v>
      </c>
      <c r="C7" s="9" t="s">
        <v>210</v>
      </c>
      <c r="D7" s="25" t="n">
        <v>0</v>
      </c>
      <c r="E7" s="9" t="s">
        <v>205</v>
      </c>
      <c r="F7" s="9" t="s">
        <v>211</v>
      </c>
    </row>
    <row r="8" customFormat="false" ht="15" hidden="false" customHeight="false" outlineLevel="0" collapsed="false">
      <c r="A8" s="9" t="s">
        <v>212</v>
      </c>
      <c r="B8" s="9" t="s">
        <v>204</v>
      </c>
      <c r="C8" s="9" t="s">
        <v>213</v>
      </c>
      <c r="D8" s="25" t="n">
        <v>15</v>
      </c>
      <c r="E8" s="9" t="s">
        <v>205</v>
      </c>
      <c r="F8" s="9" t="s">
        <v>214</v>
      </c>
    </row>
    <row r="9" customFormat="false" ht="15" hidden="false" customHeight="false" outlineLevel="0" collapsed="false">
      <c r="A9" s="9" t="s">
        <v>215</v>
      </c>
      <c r="B9" s="9" t="s">
        <v>204</v>
      </c>
      <c r="C9" s="9" t="s">
        <v>63</v>
      </c>
      <c r="D9" s="25" t="n">
        <v>0</v>
      </c>
      <c r="E9" s="9" t="s">
        <v>205</v>
      </c>
      <c r="F9" s="9" t="s">
        <v>216</v>
      </c>
    </row>
    <row r="10" customFormat="false" ht="15" hidden="false" customHeight="false" outlineLevel="0" collapsed="false">
      <c r="A10" s="9" t="s">
        <v>217</v>
      </c>
      <c r="B10" s="9" t="s">
        <v>218</v>
      </c>
      <c r="C10" s="9" t="s">
        <v>63</v>
      </c>
      <c r="D10" s="25" t="n">
        <v>25</v>
      </c>
      <c r="E10" s="9" t="s">
        <v>205</v>
      </c>
      <c r="F10" s="9" t="s">
        <v>219</v>
      </c>
    </row>
    <row r="11" customFormat="false" ht="15" hidden="false" customHeight="false" outlineLevel="0" collapsed="false">
      <c r="A11" s="9" t="s">
        <v>220</v>
      </c>
      <c r="B11" s="9" t="s">
        <v>218</v>
      </c>
      <c r="C11" s="9" t="s">
        <v>221</v>
      </c>
      <c r="D11" s="25" t="n">
        <v>80</v>
      </c>
      <c r="E11" s="9" t="s">
        <v>222</v>
      </c>
      <c r="F11" s="9" t="s">
        <v>223</v>
      </c>
    </row>
    <row r="12" customFormat="false" ht="15" hidden="false" customHeight="false" outlineLevel="0" collapsed="false">
      <c r="A12" s="9" t="s">
        <v>224</v>
      </c>
      <c r="B12" s="9" t="s">
        <v>204</v>
      </c>
      <c r="C12" s="9" t="s">
        <v>41</v>
      </c>
      <c r="D12" s="25" t="n">
        <v>25</v>
      </c>
      <c r="E12" s="9" t="s">
        <v>222</v>
      </c>
      <c r="F12" s="9" t="s">
        <v>225</v>
      </c>
    </row>
    <row r="13" customFormat="false" ht="15" hidden="false" customHeight="false" outlineLevel="0" collapsed="false">
      <c r="A13" s="9" t="s">
        <v>226</v>
      </c>
      <c r="B13" s="9" t="s">
        <v>218</v>
      </c>
      <c r="C13" s="9" t="s">
        <v>63</v>
      </c>
      <c r="D13" s="25" t="n">
        <v>90</v>
      </c>
      <c r="E13" s="9" t="s">
        <v>205</v>
      </c>
      <c r="F13" s="9" t="s">
        <v>227</v>
      </c>
    </row>
    <row r="14" customFormat="false" ht="15" hidden="false" customHeight="false" outlineLevel="0" collapsed="false">
      <c r="A14" s="9"/>
      <c r="B14" s="9"/>
      <c r="C14" s="9"/>
      <c r="D14" s="25"/>
      <c r="E14" s="9"/>
      <c r="F14" s="9"/>
    </row>
    <row r="15" customFormat="false" ht="15" hidden="false" customHeight="false" outlineLevel="0" collapsed="false">
      <c r="A15" s="9"/>
      <c r="B15" s="9"/>
      <c r="C15" s="9"/>
      <c r="D15" s="25"/>
      <c r="E15" s="9"/>
      <c r="F15" s="9"/>
    </row>
    <row r="16" customFormat="false" ht="15" hidden="false" customHeight="false" outlineLevel="0" collapsed="false">
      <c r="A16" s="9"/>
      <c r="B16" s="9"/>
      <c r="C16" s="9"/>
      <c r="D16" s="25"/>
      <c r="E16" s="9"/>
      <c r="F16" s="9"/>
    </row>
    <row r="17" customFormat="false" ht="15" hidden="false" customHeight="false" outlineLevel="0" collapsed="false">
      <c r="A17" s="9"/>
      <c r="B17" s="9"/>
      <c r="C17" s="9"/>
      <c r="D17" s="25"/>
      <c r="E17" s="9"/>
      <c r="F17" s="9"/>
    </row>
    <row r="18" customFormat="false" ht="15" hidden="false" customHeight="false" outlineLevel="0" collapsed="false">
      <c r="A18" s="9"/>
      <c r="B18" s="9"/>
      <c r="C18" s="9"/>
      <c r="D18" s="25"/>
      <c r="E18" s="9"/>
      <c r="F18" s="9"/>
    </row>
    <row r="19" customFormat="false" ht="15" hidden="false" customHeight="false" outlineLevel="0" collapsed="false">
      <c r="A19" s="9"/>
      <c r="B19" s="9"/>
      <c r="C19" s="9"/>
      <c r="D19" s="25"/>
      <c r="E19" s="9"/>
      <c r="F19" s="9"/>
    </row>
    <row r="20" customFormat="false" ht="15" hidden="false" customHeight="false" outlineLevel="0" collapsed="false">
      <c r="A20" s="9"/>
      <c r="B20" s="9"/>
      <c r="C20" s="9"/>
      <c r="D20" s="25"/>
      <c r="E20" s="9"/>
      <c r="F20" s="9"/>
    </row>
    <row r="21" customFormat="false" ht="15" hidden="false" customHeight="false" outlineLevel="0" collapsed="false">
      <c r="A21" s="9"/>
      <c r="B21" s="9"/>
      <c r="C21" s="9"/>
      <c r="D21" s="25"/>
      <c r="E21" s="9"/>
      <c r="F21" s="9"/>
    </row>
    <row r="22" customFormat="false" ht="15" hidden="false" customHeight="false" outlineLevel="0" collapsed="false">
      <c r="A22" s="26" t="s">
        <v>163</v>
      </c>
      <c r="D22" s="27" t="n">
        <f aca="false">SUM(D5:D21)</f>
        <v>305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1" t="s">
        <v>228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5" t="s">
        <v>229</v>
      </c>
    </row>
    <row r="6" customFormat="false" ht="15" hidden="false" customHeight="false" outlineLevel="0" collapsed="false">
      <c r="A6" s="5"/>
    </row>
    <row r="7" customFormat="false" ht="15" hidden="false" customHeight="false" outlineLevel="0" collapsed="false">
      <c r="A7" s="5" t="s">
        <v>230</v>
      </c>
    </row>
    <row r="8" customFormat="false" ht="15" hidden="false" customHeight="false" outlineLevel="0" collapsed="false">
      <c r="A8" s="5" t="s">
        <v>231</v>
      </c>
    </row>
    <row r="9" customFormat="false" ht="15" hidden="false" customHeight="false" outlineLevel="0" collapsed="false">
      <c r="A9" s="5" t="s">
        <v>232</v>
      </c>
    </row>
    <row r="10" customFormat="false" ht="15" hidden="false" customHeight="false" outlineLevel="0" collapsed="false">
      <c r="A10" s="5" t="s">
        <v>233</v>
      </c>
    </row>
    <row r="11" customFormat="false" ht="15" hidden="false" customHeight="false" outlineLevel="0" collapsed="false">
      <c r="A11" s="5" t="s">
        <v>234</v>
      </c>
    </row>
    <row r="12" customFormat="false" ht="15" hidden="false" customHeight="false" outlineLevel="0" collapsed="false">
      <c r="A12" s="5" t="s">
        <v>235</v>
      </c>
    </row>
    <row r="13" customFormat="false" ht="15" hidden="false" customHeight="false" outlineLevel="0" collapsed="false">
      <c r="A13" s="5"/>
    </row>
    <row r="14" customFormat="false" ht="15" hidden="false" customHeight="false" outlineLevel="0" collapsed="false">
      <c r="A14" s="5" t="s">
        <v>236</v>
      </c>
    </row>
    <row r="15" customFormat="false" ht="15" hidden="false" customHeight="false" outlineLevel="0" collapsed="false">
      <c r="A15" s="5" t="s">
        <v>237</v>
      </c>
    </row>
    <row r="16" customFormat="false" ht="15" hidden="false" customHeight="false" outlineLevel="0" collapsed="false">
      <c r="A16" s="5" t="s">
        <v>238</v>
      </c>
    </row>
    <row r="17" customFormat="false" ht="15" hidden="false" customHeight="false" outlineLevel="0" collapsed="false">
      <c r="A17" s="5"/>
    </row>
    <row r="18" customFormat="false" ht="15" hidden="false" customHeight="false" outlineLevel="0" collapsed="false">
      <c r="A18" s="5" t="s">
        <v>239</v>
      </c>
    </row>
    <row r="19" customFormat="false" ht="15" hidden="false" customHeight="false" outlineLevel="0" collapsed="false">
      <c r="A19" s="5" t="s">
        <v>240</v>
      </c>
    </row>
    <row r="20" customFormat="false" ht="15" hidden="false" customHeight="false" outlineLevel="0" collapsed="false">
      <c r="A20" s="5" t="s">
        <v>241</v>
      </c>
    </row>
    <row r="21" customFormat="false" ht="15" hidden="false" customHeight="false" outlineLevel="0" collapsed="false">
      <c r="A21" s="5" t="s">
        <v>242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2026-05-21T11:05:16Z</dcterms:created>
  <dc:creator>openpyxl</dc:creator>
  <dc:description/>
  <dc:language>en-US</dc:language>
  <cp:lastModifiedBy/>
  <dcterms:modified xsi:type="dcterms:W3CDTF">2026-05-21T11:05:16Z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